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140" windowHeight="7410" activeTab="1"/>
  </bookViews>
  <sheets>
    <sheet name="Sheet1" sheetId="1" r:id="rId1"/>
    <sheet name="Sheet1 (3)" sheetId="5" r:id="rId2"/>
    <sheet name="Sheet2" sheetId="2" r:id="rId3"/>
    <sheet name="Sheet3" sheetId="3" r:id="rId4"/>
  </sheets>
  <calcPr calcId="114210"/>
</workbook>
</file>

<file path=xl/calcChain.xml><?xml version="1.0" encoding="utf-8"?>
<calcChain xmlns="http://schemas.openxmlformats.org/spreadsheetml/2006/main">
  <c r="E14" i="5"/>
  <c r="D14"/>
  <c r="C14"/>
  <c r="B14"/>
  <c r="B13"/>
  <c r="B12"/>
  <c r="B11"/>
  <c r="B15"/>
  <c r="B15" i="1"/>
  <c r="C14"/>
  <c r="E14"/>
  <c r="D14"/>
  <c r="B14"/>
  <c r="B11"/>
  <c r="B12"/>
  <c r="B13"/>
</calcChain>
</file>

<file path=xl/sharedStrings.xml><?xml version="1.0" encoding="utf-8"?>
<sst xmlns="http://schemas.openxmlformats.org/spreadsheetml/2006/main" count="40" uniqueCount="17">
  <si>
    <t>L</t>
  </si>
  <si>
    <t>D</t>
  </si>
  <si>
    <t>ω</t>
  </si>
  <si>
    <t>γ</t>
  </si>
  <si>
    <t>φ</t>
  </si>
  <si>
    <t>c</t>
  </si>
  <si>
    <t>δ</t>
  </si>
  <si>
    <t>β</t>
  </si>
  <si>
    <r>
      <t>c</t>
    </r>
    <r>
      <rPr>
        <vertAlign val="subscript"/>
        <sz val="11"/>
        <color indexed="8"/>
        <rFont val="Calibri"/>
        <family val="2"/>
      </rPr>
      <t>a</t>
    </r>
  </si>
  <si>
    <r>
      <t>h</t>
    </r>
    <r>
      <rPr>
        <vertAlign val="subscript"/>
        <sz val="11"/>
        <color indexed="8"/>
        <rFont val="Calibri"/>
        <family val="2"/>
      </rPr>
      <t>c</t>
    </r>
  </si>
  <si>
    <t>y</t>
  </si>
  <si>
    <r>
      <t>W</t>
    </r>
    <r>
      <rPr>
        <vertAlign val="subscript"/>
        <sz val="11"/>
        <color indexed="8"/>
        <rFont val="Calibri"/>
        <family val="2"/>
      </rPr>
      <t>A</t>
    </r>
  </si>
  <si>
    <r>
      <t>N</t>
    </r>
    <r>
      <rPr>
        <vertAlign val="subscript"/>
        <sz val="11"/>
        <color indexed="8"/>
        <rFont val="Calibri"/>
        <family val="2"/>
      </rPr>
      <t>A</t>
    </r>
  </si>
  <si>
    <r>
      <t>W</t>
    </r>
    <r>
      <rPr>
        <i/>
        <vertAlign val="subscript"/>
        <sz val="11"/>
        <color indexed="8"/>
        <rFont val="Calibri"/>
        <family val="2"/>
      </rPr>
      <t>p</t>
    </r>
  </si>
  <si>
    <t>kN</t>
  </si>
  <si>
    <t>radians</t>
  </si>
  <si>
    <t>degrees?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</si>
</sst>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vertAlign val="subscript"/>
      <sz val="11"/>
      <color indexed="8"/>
      <name val="Calibri"/>
      <family val="2"/>
    </font>
    <font>
      <i/>
      <vertAlign val="subscript"/>
      <sz val="11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2" fontId="0" fillId="0" borderId="0" xfId="0" applyNumberFormat="1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zoomScale="80" zoomScaleNormal="80" workbookViewId="0">
      <selection activeCell="C23" sqref="C23"/>
    </sheetView>
  </sheetViews>
  <sheetFormatPr defaultRowHeight="15"/>
  <sheetData>
    <row r="1" spans="1:5">
      <c r="A1" t="s">
        <v>0</v>
      </c>
      <c r="B1">
        <v>30</v>
      </c>
    </row>
    <row r="2" spans="1:5" ht="18">
      <c r="A2" t="s">
        <v>9</v>
      </c>
      <c r="B2">
        <v>0.15</v>
      </c>
    </row>
    <row r="3" spans="1:5">
      <c r="A3" t="s">
        <v>1</v>
      </c>
      <c r="B3">
        <v>0.3</v>
      </c>
    </row>
    <row r="4" spans="1:5">
      <c r="A4" s="1" t="s">
        <v>2</v>
      </c>
      <c r="B4">
        <v>16</v>
      </c>
      <c r="C4" t="s">
        <v>16</v>
      </c>
    </row>
    <row r="5" spans="1:5">
      <c r="A5" s="1" t="s">
        <v>3</v>
      </c>
      <c r="B5">
        <v>18</v>
      </c>
    </row>
    <row r="6" spans="1:5">
      <c r="A6" s="1" t="s">
        <v>4</v>
      </c>
      <c r="B6">
        <v>30</v>
      </c>
    </row>
    <row r="7" spans="1:5">
      <c r="A7" s="1" t="s">
        <v>5</v>
      </c>
      <c r="B7">
        <v>0</v>
      </c>
    </row>
    <row r="8" spans="1:5">
      <c r="A8" s="1" t="s">
        <v>6</v>
      </c>
      <c r="B8">
        <v>22</v>
      </c>
    </row>
    <row r="9" spans="1:5" ht="18">
      <c r="A9" s="1" t="s">
        <v>8</v>
      </c>
      <c r="B9">
        <v>0</v>
      </c>
    </row>
    <row r="10" spans="1:5">
      <c r="A10" s="1" t="s">
        <v>7</v>
      </c>
      <c r="B10" s="2">
        <v>18.43</v>
      </c>
      <c r="C10" t="s">
        <v>16</v>
      </c>
    </row>
    <row r="11" spans="1:5">
      <c r="A11" s="1" t="s">
        <v>10</v>
      </c>
      <c r="B11" s="2">
        <f>(B1-(B3/SIN(RADIANS(B10)))-B2*(TAN(RADIANS(B10))))*(SIN(RADIANS(B10))-(COS(RADIANS(B10)))*(TAN(RADIANS(B4))))</f>
        <v>1.2791634711736533</v>
      </c>
      <c r="C11" s="2"/>
    </row>
    <row r="12" spans="1:5" ht="18">
      <c r="A12" s="1" t="s">
        <v>11</v>
      </c>
      <c r="B12" s="3">
        <f>B5*((B1-(B3/SIN(RADIANS(B10)))-B11*(TAN(RADIANS(B10))))*(((B11*COS(RADIANS(B10)))/2)+B2)+(B2^2*TAN(RADIANS(B10)))/2)</f>
        <v>389.99468725880951</v>
      </c>
      <c r="C12" t="s">
        <v>14</v>
      </c>
    </row>
    <row r="13" spans="1:5" ht="18">
      <c r="A13" s="1" t="s">
        <v>12</v>
      </c>
      <c r="B13" s="3">
        <f>B12*COS(RADIANS(B10))</f>
        <v>369.99209691791077</v>
      </c>
      <c r="C13" t="s">
        <v>14</v>
      </c>
    </row>
    <row r="14" spans="1:5" ht="18">
      <c r="A14" s="1" t="s">
        <v>13</v>
      </c>
      <c r="B14">
        <f>B5/(2*TAN(RADIANS(B4)))</f>
        <v>31.386729994568178</v>
      </c>
      <c r="C14">
        <f>B1-(0.3/SIN(RADIANS(B10)))-(B11*TAN(RADIANS(B10)))</f>
        <v>28.624805746525432</v>
      </c>
      <c r="D14">
        <f>(SIN(RADIANS(B10))-(COS(RADIANS(B10)))*(TAN(RADIANS(B4))))</f>
        <v>4.4107434671260048E-2</v>
      </c>
      <c r="E14">
        <f>B2/COS(RADIANS(B10))</f>
        <v>0.15810933145904599</v>
      </c>
    </row>
    <row r="15" spans="1:5" ht="18">
      <c r="A15" s="1" t="s">
        <v>13</v>
      </c>
      <c r="B15" s="3">
        <f>B14*(((C14*D14)+E14)^2)</f>
        <v>63.348481418592243</v>
      </c>
      <c r="C15" t="s">
        <v>14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5"/>
  <sheetViews>
    <sheetView tabSelected="1" zoomScale="80" zoomScaleNormal="80" workbookViewId="0">
      <selection activeCell="C10" sqref="C10"/>
    </sheetView>
  </sheetViews>
  <sheetFormatPr defaultRowHeight="15"/>
  <sheetData>
    <row r="1" spans="1:5">
      <c r="A1" t="s">
        <v>0</v>
      </c>
      <c r="B1">
        <v>30</v>
      </c>
    </row>
    <row r="2" spans="1:5" ht="18">
      <c r="A2" t="s">
        <v>9</v>
      </c>
      <c r="B2">
        <v>0.15</v>
      </c>
    </row>
    <row r="3" spans="1:5">
      <c r="A3" t="s">
        <v>1</v>
      </c>
      <c r="B3">
        <v>0.3</v>
      </c>
    </row>
    <row r="4" spans="1:5">
      <c r="A4" s="4" t="s">
        <v>2</v>
      </c>
      <c r="B4">
        <v>0.27925</v>
      </c>
      <c r="C4" t="s">
        <v>15</v>
      </c>
    </row>
    <row r="5" spans="1:5">
      <c r="A5" s="4" t="s">
        <v>3</v>
      </c>
      <c r="B5">
        <v>18</v>
      </c>
    </row>
    <row r="6" spans="1:5">
      <c r="A6" s="4" t="s">
        <v>4</v>
      </c>
      <c r="B6">
        <v>30</v>
      </c>
    </row>
    <row r="7" spans="1:5">
      <c r="A7" s="4" t="s">
        <v>5</v>
      </c>
      <c r="B7">
        <v>0</v>
      </c>
    </row>
    <row r="8" spans="1:5">
      <c r="A8" s="4" t="s">
        <v>6</v>
      </c>
      <c r="B8">
        <v>22</v>
      </c>
    </row>
    <row r="9" spans="1:5" ht="18">
      <c r="A9" s="4" t="s">
        <v>8</v>
      </c>
      <c r="B9">
        <v>0</v>
      </c>
    </row>
    <row r="10" spans="1:5">
      <c r="A10" s="4" t="s">
        <v>7</v>
      </c>
      <c r="B10" s="2">
        <v>0.32166</v>
      </c>
      <c r="C10" t="s">
        <v>15</v>
      </c>
    </row>
    <row r="11" spans="1:5">
      <c r="A11" s="4" t="s">
        <v>10</v>
      </c>
      <c r="B11" s="2">
        <f>(B1-(B3/SIN(B10))-B2*(TAN(RADIANS(B10))))*(SIN(RADIANS(B10))-(COS(RADIANS(B10)))*(TAN(RADIANS(B4))))</f>
        <v>2.1503053543300701E-2</v>
      </c>
      <c r="C11" s="2"/>
    </row>
    <row r="12" spans="1:5" ht="18">
      <c r="A12" s="4" t="s">
        <v>11</v>
      </c>
      <c r="B12" s="3">
        <f>B5*((B1-(B3/SIN(B10))-B11*(TAN(B10)))*(((B11*COS(B10))/2)+B2)+(B2^2*TAN(B10))/2)</f>
        <v>83.818503764819027</v>
      </c>
      <c r="C12" t="s">
        <v>14</v>
      </c>
    </row>
    <row r="13" spans="1:5" ht="18">
      <c r="A13" s="4" t="s">
        <v>12</v>
      </c>
      <c r="B13" s="3">
        <f>B12*COS(B10)</f>
        <v>79.519614474370073</v>
      </c>
      <c r="C13" t="s">
        <v>14</v>
      </c>
    </row>
    <row r="14" spans="1:5" ht="18">
      <c r="A14" s="4" t="s">
        <v>13</v>
      </c>
      <c r="B14">
        <f>B5/(2*TAN(B4))</f>
        <v>31.387047504210535</v>
      </c>
      <c r="C14">
        <f>B1-(0.3/SIN(B10))-(B11*TAN(B10))</f>
        <v>29.043893384665825</v>
      </c>
      <c r="D14">
        <f>(SIN(B10)-(COS(B10))*(TAN(B4)))</f>
        <v>4.4105840871157487E-2</v>
      </c>
      <c r="E14">
        <f>B2/COS(B10)</f>
        <v>0.15810911116495893</v>
      </c>
    </row>
    <row r="15" spans="1:5" ht="18">
      <c r="A15" s="4" t="s">
        <v>13</v>
      </c>
      <c r="B15" s="3">
        <f>B14*(((C14*D14)+E14)^2)</f>
        <v>65.004157391126583</v>
      </c>
      <c r="C15" t="s">
        <v>14</v>
      </c>
    </row>
  </sheetData>
  <phoneticPr fontId="0" type="noConversion"/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Sheet1 (3)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Shazeena</dc:creator>
  <cp:lastModifiedBy>John</cp:lastModifiedBy>
  <dcterms:created xsi:type="dcterms:W3CDTF">2013-09-04T08:34:09Z</dcterms:created>
  <dcterms:modified xsi:type="dcterms:W3CDTF">2013-09-16T19:04:13Z</dcterms:modified>
</cp:coreProperties>
</file>