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4636\Desktop\"/>
    </mc:Choice>
  </mc:AlternateContent>
  <bookViews>
    <workbookView xWindow="0" yWindow="0" windowWidth="18840" windowHeight="6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D23" i="1"/>
  <c r="H20" i="1"/>
  <c r="H4" i="1"/>
  <c r="H6" i="1" s="1"/>
  <c r="H8" i="1" s="1"/>
  <c r="H11" i="1" s="1"/>
  <c r="H12" i="1" s="1"/>
  <c r="H15" i="1" s="1"/>
  <c r="H22" i="1" s="1"/>
  <c r="D22" i="1"/>
  <c r="D15" i="1"/>
  <c r="D20" i="1"/>
  <c r="D4" i="1"/>
  <c r="D6" i="1" s="1"/>
  <c r="D8" i="1" l="1"/>
  <c r="D11" i="1" s="1"/>
  <c r="D12" i="1" s="1"/>
</calcChain>
</file>

<file path=xl/sharedStrings.xml><?xml version="1.0" encoding="utf-8"?>
<sst xmlns="http://schemas.openxmlformats.org/spreadsheetml/2006/main" count="62" uniqueCount="25">
  <si>
    <t>in</t>
  </si>
  <si>
    <t>Stroke</t>
  </si>
  <si>
    <t>in3</t>
  </si>
  <si>
    <t>rpm</t>
  </si>
  <si>
    <t>in3/m</t>
  </si>
  <si>
    <t>%</t>
  </si>
  <si>
    <t>vol eff</t>
  </si>
  <si>
    <t>in2</t>
  </si>
  <si>
    <t>Cyl Diam</t>
  </si>
  <si>
    <t>vol/stroke</t>
  </si>
  <si>
    <t>Cyl Area</t>
  </si>
  <si>
    <t>speed</t>
  </si>
  <si>
    <t>in3/stroke</t>
  </si>
  <si>
    <t>cfm</t>
  </si>
  <si>
    <t>gpm</t>
  </si>
  <si>
    <t>pcf</t>
  </si>
  <si>
    <t>v/v</t>
  </si>
  <si>
    <t>x</t>
  </si>
  <si>
    <t>gas vol</t>
  </si>
  <si>
    <t>cyl disch vol</t>
  </si>
  <si>
    <t>cyl vol/min</t>
  </si>
  <si>
    <t>Number Cyl</t>
  </si>
  <si>
    <t>STP liq den</t>
  </si>
  <si>
    <t>STP gas den</t>
  </si>
  <si>
    <t>Pump Liq Disch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</si>
</sst>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"/>
    <numFmt numFmtId="167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6" fontId="0" fillId="0" borderId="0" xfId="0" applyNumberFormat="1"/>
    <xf numFmtId="2" fontId="0" fillId="0" borderId="0" xfId="0" applyNumberFormat="1"/>
    <xf numFmtId="0" fontId="0" fillId="2" borderId="1" xfId="0" applyFill="1" applyBorder="1"/>
    <xf numFmtId="1" fontId="0" fillId="0" borderId="0" xfId="0" applyNumberFormat="1"/>
    <xf numFmtId="167" fontId="0" fillId="3" borderId="1" xfId="0" applyNumberFormat="1" applyFill="1" applyBorder="1"/>
    <xf numFmtId="1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3"/>
  <sheetViews>
    <sheetView tabSelected="1" workbookViewId="0">
      <selection activeCell="D26" sqref="D26"/>
    </sheetView>
  </sheetViews>
  <sheetFormatPr defaultRowHeight="15" x14ac:dyDescent="0.25"/>
  <cols>
    <col min="3" max="3" width="14.42578125" bestFit="1" customWidth="1"/>
    <col min="7" max="7" width="14.42578125" bestFit="1" customWidth="1"/>
  </cols>
  <sheetData>
    <row r="3" spans="3:9" x14ac:dyDescent="0.25">
      <c r="C3" t="s">
        <v>8</v>
      </c>
      <c r="D3" s="3">
        <v>1.625</v>
      </c>
      <c r="E3" t="s">
        <v>0</v>
      </c>
      <c r="G3" t="s">
        <v>8</v>
      </c>
      <c r="H3" s="3">
        <v>1.25</v>
      </c>
      <c r="I3" t="s">
        <v>0</v>
      </c>
    </row>
    <row r="4" spans="3:9" x14ac:dyDescent="0.25">
      <c r="C4" t="s">
        <v>10</v>
      </c>
      <c r="D4" s="1">
        <f>PI()*D3^2/4</f>
        <v>2.0739420252213869</v>
      </c>
      <c r="E4" t="s">
        <v>7</v>
      </c>
      <c r="G4" t="s">
        <v>10</v>
      </c>
      <c r="H4" s="1">
        <f>PI()*H3^2/4</f>
        <v>1.227184630308513</v>
      </c>
      <c r="I4" t="s">
        <v>7</v>
      </c>
    </row>
    <row r="5" spans="3:9" x14ac:dyDescent="0.25">
      <c r="C5" t="s">
        <v>1</v>
      </c>
      <c r="D5" s="3">
        <v>1.375</v>
      </c>
      <c r="E5" t="s">
        <v>0</v>
      </c>
      <c r="G5" t="s">
        <v>1</v>
      </c>
      <c r="H5" s="3">
        <v>1.375</v>
      </c>
      <c r="I5" t="s">
        <v>0</v>
      </c>
    </row>
    <row r="6" spans="3:9" x14ac:dyDescent="0.25">
      <c r="C6" t="s">
        <v>9</v>
      </c>
      <c r="D6" s="1">
        <f>D4*D5</f>
        <v>2.8516702846794071</v>
      </c>
      <c r="E6" t="s">
        <v>2</v>
      </c>
      <c r="G6" t="s">
        <v>9</v>
      </c>
      <c r="H6" s="1">
        <f>H4*H5</f>
        <v>1.6873788666742053</v>
      </c>
      <c r="I6" t="s">
        <v>2</v>
      </c>
    </row>
    <row r="7" spans="3:9" x14ac:dyDescent="0.25">
      <c r="C7" t="s">
        <v>6</v>
      </c>
      <c r="D7" s="3">
        <v>87</v>
      </c>
      <c r="E7" t="s">
        <v>5</v>
      </c>
      <c r="G7" t="s">
        <v>6</v>
      </c>
      <c r="H7" s="3">
        <v>87</v>
      </c>
      <c r="I7" t="s">
        <v>5</v>
      </c>
    </row>
    <row r="8" spans="3:9" x14ac:dyDescent="0.25">
      <c r="C8" t="s">
        <v>19</v>
      </c>
      <c r="D8" s="1">
        <f>D6*D7/100</f>
        <v>2.4809531476710842</v>
      </c>
      <c r="E8" t="s">
        <v>12</v>
      </c>
      <c r="G8" t="s">
        <v>19</v>
      </c>
      <c r="H8" s="1">
        <f>H6*H7/100</f>
        <v>1.4680196140065587</v>
      </c>
      <c r="I8" t="s">
        <v>12</v>
      </c>
    </row>
    <row r="10" spans="3:9" x14ac:dyDescent="0.25">
      <c r="C10" t="s">
        <v>11</v>
      </c>
      <c r="D10" s="3">
        <v>1000</v>
      </c>
      <c r="E10" t="s">
        <v>3</v>
      </c>
      <c r="G10" t="s">
        <v>11</v>
      </c>
      <c r="H10" s="3">
        <v>1000</v>
      </c>
      <c r="I10" t="s">
        <v>3</v>
      </c>
    </row>
    <row r="11" spans="3:9" x14ac:dyDescent="0.25">
      <c r="C11" t="s">
        <v>20</v>
      </c>
      <c r="D11" s="4">
        <f>D10*D8</f>
        <v>2480.953147671084</v>
      </c>
      <c r="E11" t="s">
        <v>4</v>
      </c>
      <c r="G11" t="s">
        <v>20</v>
      </c>
      <c r="H11" s="4">
        <f>H10*H8</f>
        <v>1468.0196140065586</v>
      </c>
      <c r="I11" t="s">
        <v>4</v>
      </c>
    </row>
    <row r="12" spans="3:9" x14ac:dyDescent="0.25">
      <c r="C12" t="s">
        <v>20</v>
      </c>
      <c r="D12" s="2">
        <f>CONVERT(D11,"in3","gal")</f>
        <v>10.74005691632504</v>
      </c>
      <c r="E12" t="s">
        <v>14</v>
      </c>
      <c r="G12" t="s">
        <v>20</v>
      </c>
      <c r="H12" s="2">
        <f>CONVERT(H11,"in3","gal")</f>
        <v>6.3550632640976561</v>
      </c>
      <c r="I12" t="s">
        <v>14</v>
      </c>
    </row>
    <row r="14" spans="3:9" x14ac:dyDescent="0.25">
      <c r="C14" t="s">
        <v>21</v>
      </c>
      <c r="D14" s="3">
        <v>3</v>
      </c>
      <c r="G14" t="s">
        <v>21</v>
      </c>
      <c r="H14" s="3">
        <v>3</v>
      </c>
    </row>
    <row r="15" spans="3:9" x14ac:dyDescent="0.25">
      <c r="C15" t="s">
        <v>24</v>
      </c>
      <c r="D15" s="5">
        <f>D12*D14</f>
        <v>32.220170748975121</v>
      </c>
      <c r="E15" t="s">
        <v>14</v>
      </c>
      <c r="G15" t="s">
        <v>24</v>
      </c>
      <c r="H15" s="5">
        <f>H12*H14</f>
        <v>19.065189792292969</v>
      </c>
      <c r="I15" t="s">
        <v>14</v>
      </c>
    </row>
    <row r="18" spans="3:9" x14ac:dyDescent="0.25">
      <c r="C18" t="s">
        <v>22</v>
      </c>
      <c r="D18" s="3">
        <v>50.46</v>
      </c>
      <c r="E18" t="s">
        <v>15</v>
      </c>
      <c r="G18" t="s">
        <v>22</v>
      </c>
      <c r="H18" s="3">
        <v>50.46</v>
      </c>
      <c r="I18" t="s">
        <v>15</v>
      </c>
    </row>
    <row r="19" spans="3:9" x14ac:dyDescent="0.25">
      <c r="C19" t="s">
        <v>23</v>
      </c>
      <c r="D19" s="3">
        <v>7.1999999999999995E-2</v>
      </c>
      <c r="E19" t="s">
        <v>15</v>
      </c>
      <c r="G19" t="s">
        <v>23</v>
      </c>
      <c r="H19" s="3">
        <v>7.1999999999999995E-2</v>
      </c>
      <c r="I19" t="s">
        <v>15</v>
      </c>
    </row>
    <row r="20" spans="3:9" x14ac:dyDescent="0.25">
      <c r="C20" t="s">
        <v>16</v>
      </c>
      <c r="D20" s="4">
        <f>D18/D19</f>
        <v>700.83333333333337</v>
      </c>
      <c r="E20" t="s">
        <v>17</v>
      </c>
      <c r="G20" t="s">
        <v>16</v>
      </c>
      <c r="H20" s="4">
        <f>H18/H19</f>
        <v>700.83333333333337</v>
      </c>
      <c r="I20" t="s">
        <v>17</v>
      </c>
    </row>
    <row r="22" spans="3:9" x14ac:dyDescent="0.25">
      <c r="C22" t="s">
        <v>18</v>
      </c>
      <c r="D22" s="6">
        <f>D15*D20</f>
        <v>22580.969666573397</v>
      </c>
      <c r="E22" t="s">
        <v>14</v>
      </c>
      <c r="G22" t="s">
        <v>18</v>
      </c>
      <c r="H22" s="6">
        <f>H15*H20</f>
        <v>13361.520512765323</v>
      </c>
      <c r="I22" t="s">
        <v>14</v>
      </c>
    </row>
    <row r="23" spans="3:9" x14ac:dyDescent="0.25">
      <c r="C23" t="s">
        <v>18</v>
      </c>
      <c r="D23" s="4">
        <f>CONVERT(D22,"gal","ft3")</f>
        <v>3018.6365700106794</v>
      </c>
      <c r="E23" t="s">
        <v>13</v>
      </c>
      <c r="G23" t="s">
        <v>18</v>
      </c>
      <c r="H23" s="4">
        <f>CONVERT(H22,"gal","ft3")</f>
        <v>1786.1754852134197</v>
      </c>
      <c r="I2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0682</dc:creator>
  <cp:lastModifiedBy>0682</cp:lastModifiedBy>
  <dcterms:created xsi:type="dcterms:W3CDTF">2021-08-16T21:50:53Z</dcterms:created>
  <dcterms:modified xsi:type="dcterms:W3CDTF">2021-08-16T22:48:34Z</dcterms:modified>
</cp:coreProperties>
</file>