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783BA0B-97F3-471D-992C-76648459965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NPSHA" sheetId="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0" i="5" l="1"/>
  <c r="J9" i="5" l="1"/>
  <c r="K11" i="5"/>
  <c r="K15" i="5" l="1"/>
  <c r="J22" i="5" s="1"/>
  <c r="N5" i="5" l="1"/>
</calcChain>
</file>

<file path=xl/sharedStrings.xml><?xml version="1.0" encoding="utf-8"?>
<sst xmlns="http://schemas.openxmlformats.org/spreadsheetml/2006/main" count="26" uniqueCount="25">
  <si>
    <t>SG</t>
  </si>
  <si>
    <t>NPSHA = Atmospheric pressure(converted to head) + static head + surface pressure head - vapor pressure of your product - loss in the piping, valves and fittings</t>
  </si>
  <si>
    <t>PARAMETERS</t>
  </si>
  <si>
    <t>pressure</t>
  </si>
  <si>
    <t>feet</t>
  </si>
  <si>
    <t>atmospheric pressure</t>
  </si>
  <si>
    <t>suction static head</t>
  </si>
  <si>
    <t>surface pressure head
(gauge pressure)</t>
  </si>
  <si>
    <t>water temp-F</t>
  </si>
  <si>
    <t>vapor pressure</t>
  </si>
  <si>
    <t>friction head-ft</t>
  </si>
  <si>
    <t>FITTING LOSS-FT</t>
  </si>
  <si>
    <t>NPSHA</t>
  </si>
  <si>
    <t>NPSHR</t>
  </si>
  <si>
    <t>CALCULATOR-normal</t>
  </si>
  <si>
    <t>Temperature</t>
  </si>
  <si>
    <t>Vapor Pressure</t>
  </si>
  <si>
    <t>F</t>
  </si>
  <si>
    <t>C</t>
  </si>
  <si>
    <t>PSI</t>
  </si>
  <si>
    <t>FT</t>
  </si>
  <si>
    <t>system</t>
  </si>
  <si>
    <t>pump</t>
  </si>
  <si>
    <t>TOTAL friction HEAD</t>
  </si>
  <si>
    <t>add the value in yellow 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</si>
</sst>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rgb="FF000000"/>
      <name val="Verdana"/>
      <family val="2"/>
    </font>
    <font>
      <b/>
      <sz val="11"/>
      <color rgb="FF000000"/>
      <name val="Verdana"/>
      <family val="2"/>
    </font>
    <font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8">
    <xf numFmtId="0" fontId="0" fillId="0" borderId="0" xfId="0"/>
    <xf numFmtId="0" fontId="0" fillId="2" borderId="1" xfId="0" applyFill="1" applyBorder="1"/>
    <xf numFmtId="0" fontId="0" fillId="0" borderId="0" xfId="0"/>
    <xf numFmtId="0" fontId="2" fillId="0" borderId="0" xfId="1"/>
    <xf numFmtId="0" fontId="0" fillId="0" borderId="1" xfId="0" applyBorder="1"/>
    <xf numFmtId="0" fontId="1" fillId="0" borderId="0" xfId="0" applyFont="1"/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164" fontId="0" fillId="5" borderId="1" xfId="0" applyNumberFormat="1" applyFill="1" applyBorder="1"/>
    <xf numFmtId="0" fontId="0" fillId="3" borderId="1" xfId="0" applyFill="1" applyBorder="1"/>
    <xf numFmtId="0" fontId="4" fillId="6" borderId="5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164" fontId="0" fillId="3" borderId="1" xfId="0" applyNumberFormat="1" applyFill="1" applyBorder="1" applyProtection="1"/>
    <xf numFmtId="164" fontId="0" fillId="3" borderId="1" xfId="0" applyNumberFormat="1" applyFill="1" applyBorder="1"/>
    <xf numFmtId="0" fontId="0" fillId="3" borderId="2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3" borderId="1" xfId="0" applyFill="1" applyBorder="1" applyAlignment="1">
      <alignment vertical="center"/>
    </xf>
    <xf numFmtId="0" fontId="0" fillId="3" borderId="2" xfId="0" applyFill="1" applyBorder="1"/>
    <xf numFmtId="2" fontId="0" fillId="3" borderId="3" xfId="0" applyNumberFormat="1" applyFill="1" applyBorder="1"/>
    <xf numFmtId="0" fontId="0" fillId="0" borderId="0" xfId="0" applyAlignment="1"/>
    <xf numFmtId="0" fontId="5" fillId="6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3" fillId="4" borderId="2" xfId="0" applyNumberFormat="1" applyFont="1" applyFill="1" applyBorder="1" applyAlignment="1">
      <alignment horizontal="center"/>
    </xf>
    <xf numFmtId="164" fontId="3" fillId="4" borderId="3" xfId="0" applyNumberFormat="1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164" fontId="0" fillId="0" borderId="1" xfId="0" applyNumberFormat="1" applyFill="1" applyBorder="1" applyProtection="1"/>
    <xf numFmtId="0" fontId="0" fillId="0" borderId="1" xfId="0" applyFill="1" applyBorder="1"/>
    <xf numFmtId="2" fontId="0" fillId="0" borderId="1" xfId="0" applyNumberFormat="1" applyFill="1" applyBorder="1"/>
    <xf numFmtId="0" fontId="0" fillId="2" borderId="1" xfId="0" applyFill="1" applyBorder="1" applyAlignment="1">
      <alignment vertic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6" fillId="7" borderId="1" xfId="0" applyFont="1" applyFill="1" applyBorder="1"/>
    <xf numFmtId="164" fontId="6" fillId="7" borderId="1" xfId="0" applyNumberFormat="1" applyFont="1" applyFill="1" applyBorder="1"/>
    <xf numFmtId="0" fontId="1" fillId="8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470151583474973"/>
          <c:y val="6.5289442986293383E-2"/>
          <c:w val="0.7157105692184953"/>
          <c:h val="0.8326195683872849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rgbClr val="A603AB"/>
                </a:gs>
                <a:gs pos="21001">
                  <a:srgbClr val="0819FB"/>
                </a:gs>
                <a:gs pos="35001">
                  <a:srgbClr val="1A8D48"/>
                </a:gs>
                <a:gs pos="52000">
                  <a:srgbClr val="FFFF00"/>
                </a:gs>
                <a:gs pos="73000">
                  <a:srgbClr val="EE3F17"/>
                </a:gs>
                <a:gs pos="88000">
                  <a:srgbClr val="E81766"/>
                </a:gs>
                <a:gs pos="100000">
                  <a:srgbClr val="A603AB"/>
                </a:gs>
              </a:gsLst>
              <a:lin ang="16200000" scaled="1"/>
              <a:tileRect/>
            </a:gradFill>
          </c:spPr>
          <c:invertIfNegative val="1"/>
          <c:cat>
            <c:strRef>
              <c:f>NPSHA!$M$5:$M$6</c:f>
              <c:strCache>
                <c:ptCount val="2"/>
                <c:pt idx="0">
                  <c:v>NPSHA</c:v>
                </c:pt>
                <c:pt idx="1">
                  <c:v>NPSHR</c:v>
                </c:pt>
              </c:strCache>
            </c:strRef>
          </c:cat>
          <c:val>
            <c:numRef>
              <c:f>NPSHA!$N$5:$N$6</c:f>
              <c:numCache>
                <c:formatCode>General</c:formatCode>
                <c:ptCount val="2"/>
                <c:pt idx="0" formatCode="0.0">
                  <c:v>31.947899999999997</c:v>
                </c:pt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96-4E7E-AE8D-6DA1070E5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785775040"/>
        <c:axId val="1785777216"/>
        <c:axId val="0"/>
      </c:bar3DChart>
      <c:catAx>
        <c:axId val="178577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85777216"/>
        <c:crosses val="autoZero"/>
        <c:auto val="1"/>
        <c:lblAlgn val="ctr"/>
        <c:lblOffset val="100"/>
        <c:noMultiLvlLbl val="0"/>
      </c:catAx>
      <c:valAx>
        <c:axId val="178577721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7857750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266700</xdr:colOff>
      <xdr:row>9</xdr:row>
      <xdr:rowOff>14287</xdr:rowOff>
    </xdr:from>
    <xdr:to>
      <xdr:col>18</xdr:col>
      <xdr:colOff>371475</xdr:colOff>
      <xdr:row>23</xdr:row>
      <xdr:rowOff>90487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Q29"/>
  <sheetViews>
    <sheetView tabSelected="1" workbookViewId="0">
      <selection activeCell="P6" sqref="P6"/>
    </sheetView>
  </sheetViews>
  <sheetFormatPr defaultRowHeight="15" x14ac:dyDescent="0.25"/>
  <cols>
    <col min="2" max="2" width="9.28515625" bestFit="1" customWidth="1"/>
    <col min="3" max="3" width="11.5703125" customWidth="1"/>
    <col min="4" max="5" width="9.85546875" bestFit="1" customWidth="1"/>
    <col min="7" max="7" width="10.7109375" customWidth="1"/>
    <col min="9" max="9" width="10.5703125" customWidth="1"/>
  </cols>
  <sheetData>
    <row r="1" spans="2:17" ht="18.75" x14ac:dyDescent="0.3">
      <c r="B1" s="5" t="s">
        <v>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2:17" s="2" customFormat="1" ht="18.75" x14ac:dyDescent="0.3">
      <c r="B2" s="5"/>
      <c r="C2" s="5"/>
      <c r="D2" s="5"/>
      <c r="E2" s="47" t="s">
        <v>24</v>
      </c>
      <c r="F2" s="47"/>
      <c r="G2" s="47"/>
      <c r="H2" s="5"/>
      <c r="I2" s="5"/>
      <c r="J2" s="5"/>
      <c r="K2" s="5"/>
      <c r="L2" s="5"/>
      <c r="M2" s="5"/>
      <c r="N2" s="5"/>
      <c r="O2" s="5"/>
      <c r="P2" s="5"/>
      <c r="Q2" s="5"/>
    </row>
    <row r="4" spans="2:17" x14ac:dyDescent="0.25">
      <c r="B4" s="2"/>
      <c r="C4" s="2"/>
      <c r="D4" s="2"/>
      <c r="E4" s="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21" x14ac:dyDescent="0.35">
      <c r="B5" s="23"/>
      <c r="C5" s="24" t="s">
        <v>15</v>
      </c>
      <c r="D5" s="24"/>
      <c r="E5" s="24" t="s">
        <v>16</v>
      </c>
      <c r="F5" s="24"/>
      <c r="H5" s="25" t="s">
        <v>14</v>
      </c>
      <c r="I5" s="34"/>
      <c r="J5" s="34"/>
      <c r="K5" s="26"/>
      <c r="L5" s="45" t="s">
        <v>21</v>
      </c>
      <c r="M5" s="45" t="s">
        <v>12</v>
      </c>
      <c r="N5" s="46">
        <f>SUM(J22)</f>
        <v>31.947899999999997</v>
      </c>
    </row>
    <row r="6" spans="2:17" ht="21" x14ac:dyDescent="0.35">
      <c r="B6" s="23"/>
      <c r="C6" s="11" t="s">
        <v>17</v>
      </c>
      <c r="D6" s="11" t="s">
        <v>18</v>
      </c>
      <c r="E6" s="11" t="s">
        <v>19</v>
      </c>
      <c r="F6" s="11" t="s">
        <v>20</v>
      </c>
      <c r="G6" s="2"/>
      <c r="H6" s="25" t="s">
        <v>2</v>
      </c>
      <c r="I6" s="26"/>
      <c r="J6" s="4" t="s">
        <v>3</v>
      </c>
      <c r="K6" s="4" t="s">
        <v>4</v>
      </c>
      <c r="L6" s="45" t="s">
        <v>22</v>
      </c>
      <c r="M6" s="45" t="s">
        <v>13</v>
      </c>
      <c r="N6" s="45">
        <v>25</v>
      </c>
      <c r="O6" s="2"/>
      <c r="P6" s="2"/>
      <c r="Q6" s="2"/>
    </row>
    <row r="7" spans="2:17" x14ac:dyDescent="0.25">
      <c r="B7" s="23"/>
      <c r="C7" s="12">
        <v>40</v>
      </c>
      <c r="D7" s="12">
        <v>4.4000000000000004</v>
      </c>
      <c r="E7" s="12">
        <v>0.1217</v>
      </c>
      <c r="F7" s="12">
        <v>0.28100000000000003</v>
      </c>
      <c r="G7" s="2"/>
      <c r="H7" s="25" t="s">
        <v>5</v>
      </c>
      <c r="I7" s="26"/>
      <c r="J7" s="1">
        <v>14.7</v>
      </c>
      <c r="K7" s="39">
        <v>33.957000000000001</v>
      </c>
      <c r="L7" s="2"/>
      <c r="M7" s="2"/>
      <c r="N7" s="2"/>
      <c r="O7" s="2"/>
      <c r="P7" s="2"/>
      <c r="Q7" s="2"/>
    </row>
    <row r="8" spans="2:17" x14ac:dyDescent="0.25">
      <c r="B8" s="23"/>
      <c r="C8" s="12">
        <v>50</v>
      </c>
      <c r="D8" s="12">
        <v>10</v>
      </c>
      <c r="E8" s="12">
        <v>0.17810000000000001</v>
      </c>
      <c r="F8" s="12">
        <v>0.41149999999999998</v>
      </c>
      <c r="G8" s="2"/>
      <c r="H8" s="14"/>
      <c r="I8" s="15"/>
      <c r="J8" s="9"/>
      <c r="K8" s="16"/>
      <c r="L8" s="2"/>
      <c r="M8" s="2"/>
      <c r="N8" s="2"/>
      <c r="O8" s="2"/>
      <c r="P8" s="2"/>
      <c r="Q8" s="2"/>
    </row>
    <row r="9" spans="2:17" ht="15" customHeight="1" x14ac:dyDescent="0.25">
      <c r="B9" s="23"/>
      <c r="C9" s="12">
        <v>60</v>
      </c>
      <c r="D9" s="12">
        <v>15.6</v>
      </c>
      <c r="E9" s="12">
        <v>0.25629999999999997</v>
      </c>
      <c r="F9" s="12">
        <v>0.59199999999999997</v>
      </c>
      <c r="G9" s="2"/>
      <c r="H9" s="25" t="s">
        <v>6</v>
      </c>
      <c r="I9" s="26"/>
      <c r="J9" s="8">
        <f>SUM(K9/2.31)</f>
        <v>2.5974025974025974</v>
      </c>
      <c r="K9" s="1">
        <v>6</v>
      </c>
      <c r="L9" s="2"/>
      <c r="M9" s="2"/>
      <c r="N9" s="2"/>
      <c r="O9" s="2"/>
      <c r="P9" s="2"/>
      <c r="Q9" s="2"/>
    </row>
    <row r="10" spans="2:17" ht="15" customHeight="1" x14ac:dyDescent="0.25">
      <c r="B10" s="23"/>
      <c r="C10" s="12">
        <v>70</v>
      </c>
      <c r="D10" s="12">
        <v>21.1</v>
      </c>
      <c r="E10" s="12">
        <v>0.36309999999999998</v>
      </c>
      <c r="F10" s="12">
        <v>0.81499999999999995</v>
      </c>
      <c r="G10" s="2"/>
      <c r="H10" s="14"/>
      <c r="I10" s="15"/>
      <c r="J10" s="17"/>
      <c r="K10" s="9"/>
      <c r="L10" s="2"/>
      <c r="M10" s="2"/>
      <c r="N10" s="2"/>
      <c r="O10" s="2"/>
      <c r="P10" s="2"/>
      <c r="Q10" s="2"/>
    </row>
    <row r="11" spans="2:17" x14ac:dyDescent="0.25">
      <c r="B11" s="23"/>
      <c r="C11" s="12">
        <v>80</v>
      </c>
      <c r="D11" s="12">
        <v>26.7</v>
      </c>
      <c r="E11" s="12">
        <v>0.50690000000000002</v>
      </c>
      <c r="F11" s="12">
        <v>1.17</v>
      </c>
      <c r="G11" s="2"/>
      <c r="H11" s="35" t="s">
        <v>7</v>
      </c>
      <c r="I11" s="36"/>
      <c r="J11" s="42">
        <v>0</v>
      </c>
      <c r="K11" s="40">
        <f>SUM(J11*2.31)</f>
        <v>0</v>
      </c>
      <c r="L11" s="2"/>
      <c r="M11" s="2"/>
      <c r="N11" s="2"/>
      <c r="O11" s="2"/>
      <c r="P11" s="2"/>
      <c r="Q11" s="2"/>
    </row>
    <row r="12" spans="2:17" x14ac:dyDescent="0.25">
      <c r="B12" s="23"/>
      <c r="C12" s="12">
        <v>90</v>
      </c>
      <c r="D12" s="12">
        <v>32.200000000000003</v>
      </c>
      <c r="E12" s="12">
        <v>0.69820000000000004</v>
      </c>
      <c r="F12" s="12">
        <v>1.6120000000000001</v>
      </c>
      <c r="G12" s="2"/>
      <c r="H12" s="18"/>
      <c r="I12" s="19"/>
      <c r="J12" s="20"/>
      <c r="K12" s="9"/>
      <c r="L12" s="2"/>
      <c r="M12" s="2"/>
      <c r="N12" s="2"/>
      <c r="O12" s="2"/>
      <c r="P12" s="2"/>
      <c r="Q12" s="2"/>
    </row>
    <row r="13" spans="2:17" x14ac:dyDescent="0.25">
      <c r="B13" s="23"/>
      <c r="C13" s="12">
        <v>100</v>
      </c>
      <c r="D13" s="12">
        <v>37.799999999999997</v>
      </c>
      <c r="E13" s="12">
        <v>0.94920000000000004</v>
      </c>
      <c r="F13" s="12">
        <v>2.1909999999999998</v>
      </c>
      <c r="G13" s="2"/>
      <c r="H13" s="35" t="s">
        <v>8</v>
      </c>
      <c r="I13" s="36"/>
      <c r="J13" s="42">
        <v>85</v>
      </c>
      <c r="K13" s="40"/>
      <c r="L13" s="2"/>
      <c r="M13" s="2"/>
      <c r="N13" s="2"/>
      <c r="O13" s="2"/>
      <c r="P13" s="2"/>
      <c r="Q13" s="2"/>
    </row>
    <row r="14" spans="2:17" x14ac:dyDescent="0.25">
      <c r="B14" s="23"/>
      <c r="C14" s="12">
        <v>110</v>
      </c>
      <c r="D14" s="12">
        <v>43.3</v>
      </c>
      <c r="E14" s="12">
        <v>1.2749999999999999</v>
      </c>
      <c r="F14" s="12">
        <v>2.9420000000000002</v>
      </c>
      <c r="G14" s="2"/>
      <c r="H14" s="18"/>
      <c r="I14" s="19"/>
      <c r="J14" s="20"/>
      <c r="K14" s="9"/>
      <c r="L14" s="2"/>
      <c r="M14" s="2"/>
      <c r="N14" s="2"/>
      <c r="O14" s="2"/>
      <c r="P14" s="2"/>
      <c r="Q14" s="2"/>
    </row>
    <row r="15" spans="2:17" x14ac:dyDescent="0.25">
      <c r="B15" s="23"/>
      <c r="C15" s="12">
        <v>120</v>
      </c>
      <c r="D15" s="12">
        <v>48.9</v>
      </c>
      <c r="E15" s="12">
        <v>1.6919999999999999</v>
      </c>
      <c r="F15" s="12">
        <v>3.91</v>
      </c>
      <c r="G15" s="2"/>
      <c r="H15" s="25" t="s">
        <v>9</v>
      </c>
      <c r="I15" s="26"/>
      <c r="J15" s="1">
        <v>0.61</v>
      </c>
      <c r="K15" s="41">
        <f>SUM(J15*2.31)</f>
        <v>1.4091</v>
      </c>
      <c r="L15" s="2"/>
      <c r="M15" s="2"/>
      <c r="N15" s="2"/>
      <c r="O15" s="2"/>
      <c r="P15" s="2"/>
      <c r="Q15" s="2"/>
    </row>
    <row r="16" spans="2:17" x14ac:dyDescent="0.25">
      <c r="B16" s="23"/>
      <c r="C16" s="12">
        <v>130</v>
      </c>
      <c r="D16" s="12">
        <v>54.4</v>
      </c>
      <c r="E16" s="12">
        <v>2.2229999999999999</v>
      </c>
      <c r="F16" s="12">
        <v>5.1449999999999996</v>
      </c>
      <c r="G16" s="2"/>
      <c r="H16" s="14"/>
      <c r="I16" s="15"/>
      <c r="J16" s="21"/>
      <c r="K16" s="22"/>
      <c r="L16" s="2"/>
      <c r="M16" s="2"/>
      <c r="N16" s="2"/>
      <c r="O16" s="2"/>
      <c r="P16" s="2"/>
      <c r="Q16" s="2"/>
    </row>
    <row r="17" spans="2:17" x14ac:dyDescent="0.25">
      <c r="B17" s="23"/>
      <c r="C17" s="13">
        <v>140</v>
      </c>
      <c r="D17" s="13">
        <v>60</v>
      </c>
      <c r="E17" s="13">
        <v>2.8889999999999998</v>
      </c>
      <c r="F17" s="13">
        <v>6.6749999999999998</v>
      </c>
      <c r="G17" s="2"/>
      <c r="H17" s="25" t="s">
        <v>0</v>
      </c>
      <c r="I17" s="26"/>
      <c r="J17" s="25">
        <v>1</v>
      </c>
      <c r="K17" s="26"/>
      <c r="L17" s="2"/>
      <c r="M17" s="2"/>
      <c r="N17" s="2"/>
      <c r="O17" s="2"/>
      <c r="P17" s="2"/>
      <c r="Q17" s="2"/>
    </row>
    <row r="18" spans="2:17" x14ac:dyDescent="0.25">
      <c r="B18" s="23"/>
      <c r="C18" s="12">
        <v>150</v>
      </c>
      <c r="D18" s="12">
        <v>65.599999999999994</v>
      </c>
      <c r="E18" s="12">
        <v>3.718</v>
      </c>
      <c r="F18" s="12">
        <v>8.56</v>
      </c>
      <c r="H18" s="25" t="s">
        <v>10</v>
      </c>
      <c r="I18" s="26"/>
      <c r="J18" s="25">
        <v>6</v>
      </c>
      <c r="K18" s="26"/>
    </row>
    <row r="19" spans="2:17" x14ac:dyDescent="0.25">
      <c r="B19" s="23"/>
      <c r="C19" s="12">
        <v>160</v>
      </c>
      <c r="D19" s="12">
        <v>71.099999999999994</v>
      </c>
      <c r="E19" s="12">
        <v>4.7409999999999997</v>
      </c>
      <c r="F19" s="12">
        <v>10.95</v>
      </c>
      <c r="H19" s="25" t="s">
        <v>11</v>
      </c>
      <c r="I19" s="26"/>
      <c r="J19" s="25">
        <v>0.6</v>
      </c>
      <c r="K19" s="26"/>
    </row>
    <row r="20" spans="2:17" x14ac:dyDescent="0.25">
      <c r="B20" s="23"/>
      <c r="C20" s="12">
        <v>170</v>
      </c>
      <c r="D20" s="12">
        <v>76.7</v>
      </c>
      <c r="E20" s="12">
        <v>5.992</v>
      </c>
      <c r="F20" s="12">
        <v>13.84</v>
      </c>
      <c r="H20" s="25" t="s">
        <v>23</v>
      </c>
      <c r="I20" s="26"/>
      <c r="J20" s="43">
        <f>SUM(J18:K19)</f>
        <v>6.6</v>
      </c>
      <c r="K20" s="44"/>
    </row>
    <row r="21" spans="2:17" x14ac:dyDescent="0.25">
      <c r="B21" s="23"/>
      <c r="C21" s="12">
        <v>180</v>
      </c>
      <c r="D21" s="12">
        <v>82.2</v>
      </c>
      <c r="E21" s="12">
        <v>7.51</v>
      </c>
      <c r="F21" s="12">
        <v>17.350000000000001</v>
      </c>
      <c r="H21" s="6"/>
      <c r="I21" s="7"/>
      <c r="J21" s="6"/>
      <c r="K21" s="7"/>
    </row>
    <row r="22" spans="2:17" ht="23.25" x14ac:dyDescent="0.35">
      <c r="B22" s="23"/>
      <c r="C22" s="12">
        <v>190</v>
      </c>
      <c r="D22" s="12">
        <v>87.8</v>
      </c>
      <c r="E22" s="12">
        <v>9.3390000000000004</v>
      </c>
      <c r="F22" s="12">
        <v>21.55</v>
      </c>
      <c r="H22" s="25" t="s">
        <v>12</v>
      </c>
      <c r="I22" s="26"/>
      <c r="J22" s="29">
        <f>SUM(K7+K9+K11-K15-J20)</f>
        <v>31.947899999999997</v>
      </c>
      <c r="K22" s="30"/>
    </row>
    <row r="23" spans="2:17" x14ac:dyDescent="0.25">
      <c r="C23" s="12">
        <v>200</v>
      </c>
      <c r="D23" s="12">
        <v>93.3</v>
      </c>
      <c r="E23" s="12">
        <v>11.5</v>
      </c>
      <c r="F23" s="12">
        <v>26.65</v>
      </c>
      <c r="H23" s="31"/>
      <c r="I23" s="32"/>
      <c r="J23" s="32"/>
      <c r="K23" s="33"/>
    </row>
    <row r="24" spans="2:17" ht="15.75" thickBot="1" x14ac:dyDescent="0.3">
      <c r="C24" s="10">
        <v>212</v>
      </c>
      <c r="D24" s="10">
        <v>100</v>
      </c>
      <c r="E24" s="10">
        <v>14.7</v>
      </c>
      <c r="F24" s="10">
        <v>33.96</v>
      </c>
      <c r="H24" s="25"/>
      <c r="I24" s="26"/>
      <c r="J24" s="25"/>
      <c r="K24" s="26"/>
    </row>
    <row r="25" spans="2:17" ht="15.75" thickTop="1" x14ac:dyDescent="0.25">
      <c r="H25" s="25"/>
      <c r="I25" s="26"/>
      <c r="J25" s="25"/>
      <c r="K25" s="26"/>
    </row>
    <row r="26" spans="2:17" x14ac:dyDescent="0.25">
      <c r="H26" s="25"/>
      <c r="I26" s="26"/>
      <c r="J26" s="37"/>
      <c r="K26" s="38"/>
    </row>
    <row r="27" spans="2:17" x14ac:dyDescent="0.25">
      <c r="H27" s="25"/>
      <c r="I27" s="26"/>
      <c r="J27" s="25"/>
      <c r="K27" s="26"/>
    </row>
    <row r="28" spans="2:17" x14ac:dyDescent="0.25">
      <c r="H28" s="25"/>
      <c r="I28" s="26"/>
      <c r="J28" s="27"/>
      <c r="K28" s="28"/>
    </row>
    <row r="29" spans="2:17" x14ac:dyDescent="0.25">
      <c r="H29" s="25"/>
      <c r="I29" s="26"/>
      <c r="J29" s="25"/>
      <c r="K29" s="26"/>
    </row>
  </sheetData>
  <mergeCells count="33">
    <mergeCell ref="E2:G2"/>
    <mergeCell ref="H28:I28"/>
    <mergeCell ref="H29:I29"/>
    <mergeCell ref="J29:K29"/>
    <mergeCell ref="H5:K5"/>
    <mergeCell ref="H22:I22"/>
    <mergeCell ref="H18:I18"/>
    <mergeCell ref="H15:I15"/>
    <mergeCell ref="H13:I13"/>
    <mergeCell ref="H11:I11"/>
    <mergeCell ref="H9:I9"/>
    <mergeCell ref="H7:I7"/>
    <mergeCell ref="H6:I6"/>
    <mergeCell ref="H26:I26"/>
    <mergeCell ref="J26:K26"/>
    <mergeCell ref="H27:I27"/>
    <mergeCell ref="J27:K27"/>
    <mergeCell ref="C5:D5"/>
    <mergeCell ref="E5:F5"/>
    <mergeCell ref="J17:K17"/>
    <mergeCell ref="H17:I17"/>
    <mergeCell ref="J18:K18"/>
    <mergeCell ref="H19:I19"/>
    <mergeCell ref="J19:K19"/>
    <mergeCell ref="H20:I20"/>
    <mergeCell ref="J20:K20"/>
    <mergeCell ref="J28:K28"/>
    <mergeCell ref="J22:K22"/>
    <mergeCell ref="H23:K23"/>
    <mergeCell ref="H24:I24"/>
    <mergeCell ref="J24:K24"/>
    <mergeCell ref="H25:I25"/>
    <mergeCell ref="J25:K2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NPSHA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Evans</dc:creator>
  <cp:lastModifiedBy>User</cp:lastModifiedBy>
  <dcterms:created xsi:type="dcterms:W3CDTF">2012-06-13T13:55:37Z</dcterms:created>
  <dcterms:modified xsi:type="dcterms:W3CDTF">2019-08-15T06:46:19Z</dcterms:modified>
</cp:coreProperties>
</file>