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7"/>
  <workbookPr/>
  <mc:AlternateContent xmlns:mc="http://schemas.openxmlformats.org/markup-compatibility/2006">
    <mc:Choice Requires="x15">
      <x15ac:absPath xmlns:x15ac="http://schemas.microsoft.com/office/spreadsheetml/2010/11/ac" url="C:\Users\kschonmeier\Desktop\"/>
    </mc:Choice>
  </mc:AlternateContent>
  <xr:revisionPtr revIDLastSave="109" documentId="11_26A9BE5A4E9A2476E685D8026E4D7C77CCD1278F" xr6:coauthVersionLast="47" xr6:coauthVersionMax="47" xr10:uidLastSave="{5CE8184E-C949-334C-BEDE-C06BA2DEAA1F}"/>
  <bookViews>
    <workbookView xWindow="0" yWindow="0" windowWidth="28485" windowHeight="13665" xr2:uid="{00000000-000D-0000-FFFF-FFFF00000000}"/>
  </bookViews>
  <sheets>
    <sheet name="New Question (2)" sheetId="4" r:id="rId1"/>
    <sheet name="New Question" sheetId="3" r:id="rId2"/>
    <sheet name="Finished-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4" l="1" a="1"/>
  <c r="H19" i="4"/>
  <c r="H18" i="4" a="1"/>
  <c r="H18" i="4"/>
  <c r="H17" i="4" a="1"/>
  <c r="H17" i="4"/>
  <c r="H16" i="4" a="1"/>
  <c r="H16" i="4"/>
  <c r="H15" i="4" a="1"/>
  <c r="H15" i="4"/>
  <c r="H14" i="4" a="1"/>
  <c r="H14" i="4"/>
  <c r="H13" i="4" a="1"/>
  <c r="H13" i="4"/>
  <c r="H12" i="4" a="1"/>
  <c r="H12" i="4"/>
  <c r="H11" i="4" a="1"/>
  <c r="H11" i="4"/>
  <c r="H10" i="4" a="1"/>
  <c r="H10" i="4"/>
  <c r="H9" i="4" a="1"/>
  <c r="H9" i="4"/>
  <c r="H8" i="4" a="1"/>
  <c r="H8" i="4"/>
  <c r="H7" i="4" a="1"/>
  <c r="H7" i="4"/>
  <c r="H6" i="4" a="1"/>
  <c r="H6" i="4"/>
  <c r="H5" i="4" a="1"/>
  <c r="H5" i="4"/>
  <c r="H4" i="4" a="1"/>
  <c r="H4" i="4"/>
  <c r="H3" i="4" a="1"/>
  <c r="H3" i="4"/>
  <c r="H2" i="4" a="1"/>
  <c r="H2" i="4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G19" i="3" a="1"/>
  <c r="G19" i="3"/>
  <c r="G17" i="3" a="1"/>
  <c r="G17" i="3"/>
  <c r="G16" i="3" a="1"/>
  <c r="G16" i="3"/>
  <c r="G15" i="3" a="1"/>
  <c r="G15" i="3"/>
  <c r="G14" i="3" a="1"/>
  <c r="G14" i="3"/>
  <c r="G13" i="3" a="1"/>
  <c r="G13" i="3"/>
  <c r="G12" i="3" a="1"/>
  <c r="G12" i="3"/>
  <c r="G11" i="3" a="1"/>
  <c r="G11" i="3"/>
  <c r="G10" i="3" a="1"/>
  <c r="G10" i="3"/>
  <c r="G9" i="3" a="1"/>
  <c r="G9" i="3"/>
  <c r="G8" i="3" a="1"/>
  <c r="G8" i="3"/>
  <c r="G7" i="3" a="1"/>
  <c r="G7" i="3"/>
  <c r="G6" i="3" a="1"/>
  <c r="G6" i="3"/>
  <c r="G5" i="3" a="1"/>
  <c r="G5" i="3"/>
  <c r="G4" i="3" a="1"/>
  <c r="G4" i="3"/>
  <c r="G3" i="3" a="1"/>
  <c r="G3" i="3"/>
  <c r="G2" i="3" a="1"/>
  <c r="G2" i="3"/>
  <c r="G18" i="3" a="1"/>
  <c r="G18" i="3"/>
  <c r="F19" i="3" a="1"/>
  <c r="F19" i="3"/>
  <c r="F18" i="3" a="1"/>
  <c r="F18" i="3"/>
  <c r="F17" i="3" a="1"/>
  <c r="F17" i="3"/>
  <c r="F16" i="3" a="1"/>
  <c r="F16" i="3"/>
  <c r="F15" i="3" a="1"/>
  <c r="F15" i="3"/>
  <c r="F14" i="3" a="1"/>
  <c r="F14" i="3"/>
  <c r="F13" i="3" a="1"/>
  <c r="F13" i="3"/>
  <c r="F12" i="3" a="1"/>
  <c r="F12" i="3"/>
  <c r="F11" i="3" a="1"/>
  <c r="F11" i="3"/>
  <c r="F10" i="3" a="1"/>
  <c r="F10" i="3"/>
  <c r="F9" i="3" a="1"/>
  <c r="F9" i="3"/>
  <c r="F8" i="3" a="1"/>
  <c r="F8" i="3"/>
  <c r="F7" i="3" a="1"/>
  <c r="F7" i="3"/>
  <c r="F6" i="3" a="1"/>
  <c r="F6" i="3"/>
  <c r="F5" i="3" a="1"/>
  <c r="F5" i="3"/>
  <c r="F4" i="3" a="1"/>
  <c r="F4" i="3"/>
  <c r="F3" i="3" a="1"/>
  <c r="F3" i="3"/>
  <c r="F2" i="3" a="1"/>
  <c r="F2" i="3"/>
  <c r="C19" i="3"/>
  <c r="D19" i="3"/>
  <c r="E19" i="3"/>
  <c r="C18" i="3"/>
  <c r="D18" i="3"/>
  <c r="E18" i="3"/>
  <c r="C17" i="3"/>
  <c r="D17" i="3"/>
  <c r="E17" i="3"/>
  <c r="C16" i="3"/>
  <c r="D16" i="3"/>
  <c r="E16" i="3"/>
  <c r="C15" i="3"/>
  <c r="D15" i="3"/>
  <c r="E15" i="3"/>
  <c r="C14" i="3"/>
  <c r="D14" i="3"/>
  <c r="E14" i="3"/>
  <c r="C13" i="3"/>
  <c r="D13" i="3"/>
  <c r="E13" i="3"/>
  <c r="C12" i="3"/>
  <c r="D12" i="3"/>
  <c r="E12" i="3"/>
  <c r="C11" i="3"/>
  <c r="D11" i="3"/>
  <c r="E11" i="3"/>
  <c r="C10" i="3"/>
  <c r="D10" i="3"/>
  <c r="E10" i="3"/>
  <c r="C9" i="3"/>
  <c r="D9" i="3"/>
  <c r="E9" i="3"/>
  <c r="C8" i="3"/>
  <c r="D8" i="3"/>
  <c r="E8" i="3"/>
  <c r="C7" i="3"/>
  <c r="D7" i="3"/>
  <c r="E7" i="3"/>
  <c r="C6" i="3"/>
  <c r="D6" i="3"/>
  <c r="E6" i="3"/>
  <c r="C5" i="3"/>
  <c r="D5" i="3"/>
  <c r="E5" i="3"/>
  <c r="C4" i="3"/>
  <c r="D4" i="3"/>
  <c r="E4" i="3"/>
  <c r="C3" i="3"/>
  <c r="D3" i="3"/>
  <c r="E3" i="3"/>
  <c r="C2" i="3"/>
  <c r="D2" i="3"/>
  <c r="E2" i="3"/>
  <c r="A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9" i="3"/>
  <c r="A18" i="3"/>
  <c r="H18" i="3"/>
  <c r="H11" i="3"/>
  <c r="H16" i="3"/>
  <c r="H12" i="3"/>
  <c r="H8" i="3"/>
  <c r="H4" i="3"/>
  <c r="H7" i="3"/>
  <c r="H3" i="3"/>
  <c r="H15" i="3"/>
  <c r="H14" i="3"/>
  <c r="H10" i="3"/>
  <c r="H6" i="3"/>
  <c r="H2" i="3"/>
  <c r="H17" i="3"/>
  <c r="H13" i="3"/>
  <c r="H9" i="3"/>
  <c r="H5" i="3"/>
  <c r="H19" i="3"/>
  <c r="D12" i="2"/>
  <c r="D17" i="2"/>
  <c r="D16" i="2"/>
  <c r="D15" i="2"/>
  <c r="D14" i="2"/>
  <c r="D1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<sst xmlns="http://schemas.openxmlformats.org/spreadsheetml/2006/main" count="169" uniqueCount="122">
  <si>
    <t>STA #</t>
  </si>
  <si>
    <t>OP #</t>
  </si>
  <si>
    <t>Number</t>
  </si>
  <si>
    <t>SPOT #</t>
  </si>
  <si>
    <t>X_POS</t>
  </si>
  <si>
    <t>Y_POS</t>
  </si>
  <si>
    <t>Z_POS</t>
  </si>
  <si>
    <t>subType</t>
  </si>
  <si>
    <t>SEQ #</t>
  </si>
  <si>
    <t>Part Count</t>
  </si>
  <si>
    <t>Part Number 1</t>
  </si>
  <si>
    <t>Part Number 2</t>
  </si>
  <si>
    <t>Part Number 3</t>
  </si>
  <si>
    <t>Material 1</t>
  </si>
  <si>
    <t>Material 2</t>
  </si>
  <si>
    <t>Material 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</si>
  <si>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</si>
  <si>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</si>
  <si>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</si>
  <si>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</si>
  <si>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</si>
  <si>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</si>
  <si>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</si>
  <si>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</si>
  <si>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</si>
  <si>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</si>
  <si>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</si>
  <si>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</si>
  <si>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</si>
  <si>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</si>
  <si>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</si>
  <si>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gh</t>
  </si>
  <si>
    <t>th</t>
  </si>
  <si>
    <t>ht</t>
  </si>
  <si>
    <t>ar</t>
  </si>
  <si>
    <t>yj</t>
  </si>
  <si>
    <t>arg</t>
  </si>
  <si>
    <t>jd</t>
  </si>
  <si>
    <t>s</t>
  </si>
  <si>
    <t>jdy</t>
  </si>
  <si>
    <t>sh</t>
  </si>
  <si>
    <t>juyrtgv</t>
  </si>
  <si>
    <t>gr</t>
  </si>
  <si>
    <t>agr</t>
  </si>
  <si>
    <t>gfgh</t>
  </si>
  <si>
    <t>hty</t>
  </si>
  <si>
    <t>jtj</t>
  </si>
  <si>
    <t>r</t>
  </si>
  <si>
    <t>gs</t>
  </si>
  <si>
    <t>srf</t>
  </si>
  <si>
    <t>jy</t>
  </si>
  <si>
    <t>yujj</t>
  </si>
  <si>
    <t>hg</t>
  </si>
  <si>
    <t>u</t>
  </si>
  <si>
    <t>bsth</t>
  </si>
  <si>
    <t>uj</t>
  </si>
  <si>
    <t>ku</t>
  </si>
  <si>
    <t>jyt</t>
  </si>
  <si>
    <t>yjr</t>
  </si>
  <si>
    <t>yt</t>
  </si>
  <si>
    <t>rjty</t>
  </si>
  <si>
    <t>rjyd</t>
  </si>
  <si>
    <t>htr</t>
  </si>
  <si>
    <t>fg</t>
  </si>
  <si>
    <t>tg</t>
  </si>
  <si>
    <t>hd</t>
  </si>
  <si>
    <t>thdf</t>
  </si>
  <si>
    <t>hht</t>
  </si>
  <si>
    <t>tres</t>
  </si>
  <si>
    <t>ty</t>
  </si>
  <si>
    <t>trjyu</t>
  </si>
  <si>
    <t>uy</t>
  </si>
  <si>
    <t>uyk</t>
  </si>
  <si>
    <t>yh</t>
  </si>
  <si>
    <t>uk</t>
  </si>
  <si>
    <t>oluo</t>
  </si>
  <si>
    <t>iuojf</t>
  </si>
  <si>
    <t>jm</t>
  </si>
  <si>
    <t>nmvmjb</t>
  </si>
  <si>
    <t>dh</t>
  </si>
  <si>
    <t>jyuy</t>
  </si>
  <si>
    <t>hf</t>
  </si>
  <si>
    <t>dg</t>
  </si>
  <si>
    <t>djg</t>
  </si>
  <si>
    <t>Data</t>
  </si>
  <si>
    <t>xbf</t>
  </si>
  <si>
    <t>nf</t>
  </si>
  <si>
    <t>z</t>
  </si>
  <si>
    <t>SPOT#</t>
  </si>
  <si>
    <t>Formula needs to find column header SPOT# , look for match to A12, then return the info in the same row for the column with the header X_POS</t>
  </si>
  <si>
    <t>Formula needs to find column header SPOT# , look for match to A13, then return the info in the same row for the column with the header X_POS</t>
  </si>
  <si>
    <t>Formula needs to find column header SPOT# , look for match to A14, then return the info in the same row for the column with the header X_POS</t>
  </si>
  <si>
    <t>Formula needs to find column header SPOT# , look for match to A15, then return the info in the same row for the column with the header X_POS</t>
  </si>
  <si>
    <t>Formula needs to find column header SPOT# , look for match to A16, then return the info in the same row for the column with the header X_POS</t>
  </si>
  <si>
    <t>!X!</t>
  </si>
  <si>
    <t>!Y!</t>
  </si>
  <si>
    <t>!Z!</t>
  </si>
  <si>
    <t>35B1065</t>
  </si>
  <si>
    <t>35B1066</t>
  </si>
  <si>
    <t>35B1069</t>
  </si>
  <si>
    <t>35B276</t>
  </si>
  <si>
    <t>35B278</t>
  </si>
  <si>
    <t>35B280</t>
  </si>
  <si>
    <t>35B1067</t>
  </si>
  <si>
    <t>35B1068</t>
  </si>
  <si>
    <t>35B1070</t>
  </si>
  <si>
    <t>35B305</t>
  </si>
  <si>
    <t>35B316</t>
  </si>
  <si>
    <t>35B317</t>
  </si>
  <si>
    <t>35B258</t>
  </si>
  <si>
    <t>35B260</t>
  </si>
  <si>
    <t>35B277</t>
  </si>
  <si>
    <t>35B295</t>
  </si>
  <si>
    <t>35B302</t>
  </si>
  <si>
    <t>35B303</t>
  </si>
  <si>
    <t>!NAME!</t>
  </si>
  <si>
    <t>!X</t>
  </si>
  <si>
    <t>!Y</t>
  </si>
  <si>
    <t>!Z</t>
  </si>
  <si>
    <t>Matching Row below</t>
  </si>
  <si>
    <t>Matching row above</t>
  </si>
  <si>
    <t>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</si>
</sst>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FFFE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89999084444715716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/>
    </xf>
    <xf numFmtId="0" fontId="0" fillId="2" borderId="0" xfId="0" applyFill="1"/>
    <xf numFmtId="0" fontId="0" fillId="4" borderId="0" xfId="0" applyFill="1"/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9" borderId="2" xfId="0" applyFill="1" applyBorder="1"/>
    <xf numFmtId="0" fontId="0" fillId="7" borderId="2" xfId="0" applyFill="1" applyBorder="1"/>
    <xf numFmtId="0" fontId="0" fillId="8" borderId="2" xfId="0" applyFill="1" applyBorder="1" applyAlignment="1">
      <alignment wrapText="1"/>
    </xf>
    <xf numFmtId="0" fontId="0" fillId="8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431A-499A-4140-B6C9-A68DA3C3FAD7}">
  <dimension ref="A1:M19"/>
  <sheetViews>
    <sheetView tabSelected="1" topLeftCell="B1" workbookViewId="0">
      <selection activeCell="H2" sqref="H2"/>
    </sheetView>
  </sheetViews>
  <sheetFormatPr defaultRowHeight="15" x14ac:dyDescent="0.2"/>
  <cols>
    <col min="1" max="1" width="14.66015625" style="13" customWidth="1"/>
    <col min="2" max="2" width="8.609375" style="13"/>
    <col min="3" max="3" width="4.9765625" style="13" bestFit="1" customWidth="1"/>
    <col min="4" max="5" width="3.8984375" style="13" bestFit="1" customWidth="1"/>
    <col min="6" max="7" width="8.203125" style="13" customWidth="1"/>
    <col min="8" max="9" width="7.93359375" bestFit="1" customWidth="1"/>
  </cols>
  <sheetData>
    <row r="1" spans="6:13" x14ac:dyDescent="0.2">
      <c r="F1" s="14"/>
      <c r="G1" s="14"/>
      <c r="I1" s="2" t="s">
        <v>115</v>
      </c>
      <c r="K1" t="s">
        <v>94</v>
      </c>
      <c r="L1" t="s">
        <v>95</v>
      </c>
      <c r="M1" t="s">
        <v>96</v>
      </c>
    </row>
    <row r="2" spans="6:13" x14ac:dyDescent="0.2">
      <c r="H2" t="str" cm="1">
        <f t="array" ref="H2">INDEX(I:I,IF(SUMPRODUCT((K3:K$19&gt;=K2-3)*(K3:K$19&lt;=K2+3)*(L3:L$19&gt;=(L2*-1)-3)*(L3:L$19&lt;=(L2*-1)+3)*(M3:M$19&gt;=M2-3)*(M3:M$19&lt;=M2+3))+SUMPRODUCT((K1:K$2&gt;=K2-3)*(K1:K$2&lt;=K2+3)*(L1:L$2&gt;=(L2*-1)-3)*(L1:L$2&lt;=(L2*-1)+3)*(M1:M$2&gt;=M2-3)*(M1:M$2&lt;=M2+3))=1,SUMPRODUCT((K3:K$19&gt;=K2-3)*(K3:K$19&lt;=K2+3)*(L3:L$19&gt;=(L2*-1)-3)*(L3:L$19&lt;=(L2*-1)+3)*(M3:M$19&gt;=M2-3)*(M3:M$19&lt;=M2+3)*ROW(K3:K$19))+SUMPRODUCT((K1:K$2&gt;=K2-3)*(K1:K$2&lt;=K2+3)*(L1:L$2&gt;=(L2*-1)-3)*(L1:L$2&lt;=(L2*-1)+3)*(M1:M$2&gt;=M2-3)*(M1:M$2&lt;=M2+3)*ROW(K1:K$2)),0),1)</f>
        <v>35B302</v>
      </c>
      <c r="I2" t="s">
        <v>109</v>
      </c>
      <c r="K2">
        <v>1519.01325407889</v>
      </c>
      <c r="L2">
        <v>-769.26350030200001</v>
      </c>
      <c r="M2">
        <v>346.00324537049897</v>
      </c>
    </row>
    <row r="3" spans="6:13" x14ac:dyDescent="0.2">
      <c r="H3" t="str" cm="1">
        <f t="array" ref="H3">INDEX(I:I,IF(SUMPRODUCT((K4:K$19&gt;=K3-3)*(K4:K$19&lt;=K3+3)*(L4:L$19&gt;=(L3*-1)-3)*(L4:L$19&lt;=(L3*-1)+3)*(M4:M$19&gt;=M3-3)*(M4:M$19&lt;=M3+3))+SUMPRODUCT((K2:K$2&gt;=K3-3)*(K2:K$2&lt;=K3+3)*(L2:L$2&gt;=(L3*-1)-3)*(L2:L$2&lt;=(L3*-1)+3)*(M2:M$2&gt;=M3-3)*(M2:M$2&lt;=M3+3))=1,SUMPRODUCT((K4:K$19&gt;=K3-3)*(K4:K$19&lt;=K3+3)*(L4:L$19&gt;=(L3*-1)-3)*(L4:L$19&lt;=(L3*-1)+3)*(M4:M$19&gt;=M3-3)*(M4:M$19&lt;=M3+3)*ROW(K4:K$19))+SUMPRODUCT((K2:K$2&gt;=K3-3)*(K2:K$2&lt;=K3+3)*(L2:L$2&gt;=(L3*-1)-3)*(L2:L$2&lt;=(L3*-1)+3)*(M2:M$2&gt;=M3-3)*(M2:M$2&lt;=M3+3)*ROW(K2:K$2)),0),1)</f>
        <v>35B303</v>
      </c>
      <c r="I3" t="s">
        <v>110</v>
      </c>
      <c r="K3">
        <v>1519.4417082984</v>
      </c>
      <c r="L3">
        <v>-769.25915836199897</v>
      </c>
      <c r="M3">
        <v>397.2454158868</v>
      </c>
    </row>
    <row r="4" spans="6:13" x14ac:dyDescent="0.2">
      <c r="H4" t="str" cm="1">
        <f t="array" ref="H4">INDEX(I:I,IF(SUMPRODUCT((K5:K$19&gt;=K4-3)*(K5:K$19&lt;=K4+3)*(L5:L$19&gt;=(L4*-1)-3)*(L5:L$19&lt;=(L4*-1)+3)*(M5:M$19&gt;=M4-3)*(M5:M$19&lt;=M4+3))+SUMPRODUCT((K$2:K3&gt;=K4-3)*(K$2:K3&lt;=K4+3)*(L$2:L3&gt;=(L4*-1)-3)*(L$2:L3&lt;=(L4*-1)+3)*(M$2:M3&gt;=M4-3)*(M$2:M3&lt;=M4+3))=1,SUMPRODUCT((K5:K$19&gt;=K4-3)*(K5:K$19&lt;=K4+3)*(L5:L$19&gt;=(L4*-1)-3)*(L5:L$19&lt;=(L4*-1)+3)*(M5:M$19&gt;=M4-3)*(M5:M$19&lt;=M4+3)*ROW(K5:K$19))+SUMPRODUCT((K$2:K3&gt;=K4-3)*(K$2:K3&lt;=K4+3)*(L$2:L3&gt;=(L4*-1)-3)*(L$2:L3&lt;=(L4*-1)+3)*(M$2:M3&gt;=M4-3)*(M$2:M3&lt;=M4+3)*ROW(K$2:K3)),0),1)</f>
        <v>35B295</v>
      </c>
      <c r="I4" t="s">
        <v>111</v>
      </c>
      <c r="K4">
        <v>1520.0022762215001</v>
      </c>
      <c r="L4">
        <v>-769.26252820939897</v>
      </c>
      <c r="M4">
        <v>475.22869637180003</v>
      </c>
    </row>
    <row r="5" spans="6:13" x14ac:dyDescent="0.2">
      <c r="H5" t="str" cm="1">
        <f t="array" ref="H5">INDEX(I:I,IF(SUMPRODUCT((K6:K$19&gt;=K5-3)*(K6:K$19&lt;=K5+3)*(L6:L$19&gt;=(L5*-1)-3)*(L6:L$19&lt;=(L5*-1)+3)*(M6:M$19&gt;=M5-3)*(M6:M$19&lt;=M5+3))+SUMPRODUCT((K$2:K4&gt;=K5-3)*(K$2:K4&lt;=K5+3)*(L$2:L4&gt;=(L5*-1)-3)*(L$2:L4&lt;=(L5*-1)+3)*(M$2:M4&gt;=M5-3)*(M$2:M4&lt;=M5+3))=1,SUMPRODUCT((K6:K$19&gt;=K5-3)*(K6:K$19&lt;=K5+3)*(L6:L$19&gt;=(L5*-1)-3)*(L6:L$19&lt;=(L5*-1)+3)*(M6:M$19&gt;=M5-3)*(M6:M$19&lt;=M5+3)*ROW(K6:K$19))+SUMPRODUCT((K$2:K4&gt;=K5-3)*(K$2:K4&lt;=K5+3)*(L$2:L4&gt;=(L5*-1)-3)*(L$2:L4&lt;=(L5*-1)+3)*(M$2:M4&gt;=M5-3)*(M$2:M4&lt;=M5+3)*ROW(K$2:K4)),0),1)</f>
        <v>35B277</v>
      </c>
      <c r="I5" t="s">
        <v>112</v>
      </c>
      <c r="K5">
        <v>1520.0024299752899</v>
      </c>
      <c r="L5">
        <v>769.26251139199906</v>
      </c>
      <c r="M5">
        <v>475.2286955239</v>
      </c>
    </row>
    <row r="6" spans="6:13" x14ac:dyDescent="0.2">
      <c r="H6" t="str" cm="1">
        <f t="array" ref="H6">INDEX(I:I,IF(SUMPRODUCT((K7:K$19&gt;=K6-3)*(K7:K$19&lt;=K6+3)*(L7:L$19&gt;=(L6*-1)-3)*(L7:L$19&lt;=(L6*-1)+3)*(M7:M$19&gt;=M6-3)*(M7:M$19&lt;=M6+3))+SUMPRODUCT((K$2:K5&gt;=K6-3)*(K$2:K5&lt;=K6+3)*(L$2:L5&gt;=(L6*-1)-3)*(L$2:L5&lt;=(L6*-1)+3)*(M$2:M5&gt;=M6-3)*(M$2:M5&lt;=M6+3))=1,SUMPRODUCT((K7:K$19&gt;=K6-3)*(K7:K$19&lt;=K6+3)*(L7:L$19&gt;=(L6*-1)-3)*(L7:L$19&lt;=(L6*-1)+3)*(M7:M$19&gt;=M6-3)*(M7:M$19&lt;=M6+3)*ROW(K7:K$19))+SUMPRODUCT((K$2:K5&gt;=K6-3)*(K$2:K5&lt;=K6+3)*(L$2:L5&gt;=(L6*-1)-3)*(L$2:L5&lt;=(L6*-1)+3)*(M$2:M5&gt;=M6-3)*(M$2:M5&lt;=M6+3)*ROW(K$2:K5)),0),1)</f>
        <v>35B258</v>
      </c>
      <c r="I6" t="s">
        <v>113</v>
      </c>
      <c r="K6">
        <v>1519.0153638424899</v>
      </c>
      <c r="L6">
        <v>769.26108462369905</v>
      </c>
      <c r="M6">
        <v>346.00322762569903</v>
      </c>
    </row>
    <row r="7" spans="6:13" x14ac:dyDescent="0.2">
      <c r="H7" t="str" cm="1">
        <f t="array" ref="H7">INDEX(I:I,IF(SUMPRODUCT((K8:K$19&gt;=K7-3)*(K8:K$19&lt;=K7+3)*(L8:L$19&gt;=(L7*-1)-3)*(L8:L$19&lt;=(L7*-1)+3)*(M8:M$19&gt;=M7-3)*(M8:M$19&lt;=M7+3))+SUMPRODUCT((K$2:K6&gt;=K7-3)*(K$2:K6&lt;=K7+3)*(L$2:L6&gt;=(L7*-1)-3)*(L$2:L6&lt;=(L7*-1)+3)*(M$2:M6&gt;=M7-3)*(M$2:M6&lt;=M7+3))=1,SUMPRODUCT((K8:K$19&gt;=K7-3)*(K8:K$19&lt;=K7+3)*(L8:L$19&gt;=(L7*-1)-3)*(L8:L$19&lt;=(L7*-1)+3)*(M8:M$19&gt;=M7-3)*(M8:M$19&lt;=M7+3)*ROW(K8:K$19))+SUMPRODUCT((K$2:K6&gt;=K7-3)*(K$2:K6&lt;=K7+3)*(L$2:L6&gt;=(L7*-1)-3)*(L$2:L6&lt;=(L7*-1)+3)*(M$2:M6&gt;=M7-3)*(M$2:M6&lt;=M7+3)*ROW(K$2:K6)),0),1)</f>
        <v>35B260</v>
      </c>
      <c r="I7" t="s">
        <v>114</v>
      </c>
      <c r="K7">
        <v>1519.4404657319001</v>
      </c>
      <c r="L7">
        <v>769.25883937690003</v>
      </c>
      <c r="M7">
        <v>397.24542602589901</v>
      </c>
    </row>
    <row r="8" spans="6:13" x14ac:dyDescent="0.2">
      <c r="H8" t="str" cm="1">
        <f t="array" ref="H8">INDEX(I:I,IF(SUMPRODUCT((K9:K$19&gt;=K8-3)*(K9:K$19&lt;=K8+3)*(L9:L$19&gt;=(L8*-1)-3)*(L9:L$19&lt;=(L8*-1)+3)*(M9:M$19&gt;=M8-3)*(M9:M$19&lt;=M8+3))+SUMPRODUCT((K$2:K7&gt;=K8-3)*(K$2:K7&lt;=K8+3)*(L$2:L7&gt;=(L8*-1)-3)*(L$2:L7&lt;=(L8*-1)+3)*(M$2:M7&gt;=M8-3)*(M$2:M7&lt;=M8+3))=1,SUMPRODUCT((K9:K$19&gt;=K8-3)*(K9:K$19&lt;=K8+3)*(L9:L$19&gt;=(L8*-1)-3)*(L9:L$19&lt;=(L8*-1)+3)*(M9:M$19&gt;=M8-3)*(M9:M$19&lt;=M8+3)*ROW(K9:K$19))+SUMPRODUCT((K$2:K7&gt;=K8-3)*(K$2:K7&lt;=K8+3)*(L$2:L7&gt;=(L8*-1)-3)*(L$2:L7&lt;=(L8*-1)+3)*(M$2:M7&gt;=M8-3)*(M$2:M7&lt;=M8+3)*ROW(K$2:K7)),0),1)</f>
        <v>35B1068</v>
      </c>
      <c r="I8" t="s">
        <v>97</v>
      </c>
      <c r="K8">
        <v>1517.77889450765</v>
      </c>
      <c r="L8">
        <v>-792.09551125148903</v>
      </c>
      <c r="M8">
        <v>516.14320466410197</v>
      </c>
    </row>
    <row r="9" spans="6:13" x14ac:dyDescent="0.2">
      <c r="H9" t="str" cm="1">
        <f t="array" ref="H9">INDEX(I:I,IF(SUMPRODUCT((K10:K$19&gt;=K9-3)*(K10:K$19&lt;=K9+3)*(L10:L$19&gt;=(L9*-1)-3)*(L10:L$19&lt;=(L9*-1)+3)*(M10:M$19&gt;=M9-3)*(M10:M$19&lt;=M9+3))+SUMPRODUCT((K$2:K8&gt;=K9-3)*(K$2:K8&lt;=K9+3)*(L$2:L8&gt;=(L9*-1)-3)*(L$2:L8&lt;=(L9*-1)+3)*(M$2:M8&gt;=M9-3)*(M$2:M8&lt;=M9+3))=1,SUMPRODUCT((K10:K$19&gt;=K9-3)*(K10:K$19&lt;=K9+3)*(L10:L$19&gt;=(L9*-1)-3)*(L10:L$19&lt;=(L9*-1)+3)*(M10:M$19&gt;=M9-3)*(M10:M$19&lt;=M9+3)*ROW(K10:K$19))+SUMPRODUCT((K$2:K8&gt;=K9-3)*(K$2:K8&lt;=K9+3)*(L$2:L8&gt;=(L9*-1)-3)*(L$2:L8&lt;=(L9*-1)+3)*(M$2:M8&gt;=M9-3)*(M$2:M8&lt;=M9+3)*ROW(K$2:K8)),0),1)</f>
        <v>35B1067</v>
      </c>
      <c r="I9" t="s">
        <v>98</v>
      </c>
      <c r="K9">
        <v>1506.9457239205101</v>
      </c>
      <c r="L9">
        <v>-827.16952330107699</v>
      </c>
      <c r="M9">
        <v>513.96334714532395</v>
      </c>
    </row>
    <row r="10" spans="6:13" x14ac:dyDescent="0.2">
      <c r="H10" t="str" cm="1">
        <f t="array" ref="H10">INDEX(I:I,IF(SUMPRODUCT((K11:K$19&gt;=K10-3)*(K11:K$19&lt;=K10+3)*(L11:L$19&gt;=(L10*-1)-3)*(L11:L$19&lt;=(L10*-1)+3)*(M11:M$19&gt;=M10-3)*(M11:M$19&lt;=M10+3))+SUMPRODUCT((K$2:K9&gt;=K10-3)*(K$2:K9&lt;=K10+3)*(L$2:L9&gt;=(L10*-1)-3)*(L$2:L9&lt;=(L10*-1)+3)*(M$2:M9&gt;=M10-3)*(M$2:M9&lt;=M10+3))=1,SUMPRODUCT((K11:K$19&gt;=K10-3)*(K11:K$19&lt;=K10+3)*(L11:L$19&gt;=(L10*-1)-3)*(L11:L$19&lt;=(L10*-1)+3)*(M11:M$19&gt;=M10-3)*(M11:M$19&lt;=M10+3)*ROW(K11:K$19))+SUMPRODUCT((K$2:K9&gt;=K10-3)*(K$2:K9&lt;=K10+3)*(L$2:L9&gt;=(L10*-1)-3)*(L$2:L9&lt;=(L10*-1)+3)*(M$2:M9&gt;=M10-3)*(M$2:M9&lt;=M10+3)*ROW(K$2:K9)),0),1)</f>
        <v>35B1070</v>
      </c>
      <c r="I10" t="s">
        <v>99</v>
      </c>
      <c r="K10">
        <v>1494.8625077438101</v>
      </c>
      <c r="L10">
        <v>-868.32804351903803</v>
      </c>
      <c r="M10">
        <v>515.92097756418298</v>
      </c>
    </row>
    <row r="11" spans="6:13" x14ac:dyDescent="0.2">
      <c r="H11" t="str" cm="1">
        <f t="array" ref="H11">INDEX(I:I,IF(SUMPRODUCT((K12:K$19&gt;=K11-3)*(K12:K$19&lt;=K11+3)*(L12:L$19&gt;=(L11*-1)-3)*(L12:L$19&lt;=(L11*-1)+3)*(M12:M$19&gt;=M11-3)*(M12:M$19&lt;=M11+3))+SUMPRODUCT((K$2:K10&gt;=K11-3)*(K$2:K10&lt;=K11+3)*(L$2:L10&gt;=(L11*-1)-3)*(L$2:L10&lt;=(L11*-1)+3)*(M$2:M10&gt;=M11-3)*(M$2:M10&lt;=M11+3))=1,SUMPRODUCT((K12:K$19&gt;=K11-3)*(K12:K$19&lt;=K11+3)*(L12:L$19&gt;=(L11*-1)-3)*(L12:L$19&lt;=(L11*-1)+3)*(M12:M$19&gt;=M11-3)*(M12:M$19&lt;=M11+3)*ROW(K12:K$19))+SUMPRODUCT((K$2:K10&gt;=K11-3)*(K$2:K10&lt;=K11+3)*(L$2:L10&gt;=(L11*-1)-3)*(L$2:L10&lt;=(L11*-1)+3)*(M$2:M10&gt;=M11-3)*(M$2:M10&lt;=M11+3)*ROW(K$2:K10)),0),1)</f>
        <v>35B317</v>
      </c>
      <c r="I11" t="s">
        <v>100</v>
      </c>
      <c r="K11">
        <v>1478.7434672217601</v>
      </c>
      <c r="L11">
        <v>-881.594248052186</v>
      </c>
      <c r="M11">
        <v>602.62540896000405</v>
      </c>
    </row>
    <row r="12" spans="6:13" x14ac:dyDescent="0.2">
      <c r="H12" t="str" cm="1">
        <f t="array" ref="H12">INDEX(I:I,IF(SUMPRODUCT((K13:K$19&gt;=K12-3)*(K13:K$19&lt;=K12+3)*(L13:L$19&gt;=(L12*-1)-3)*(L13:L$19&lt;=(L12*-1)+3)*(M13:M$19&gt;=M12-3)*(M13:M$19&lt;=M12+3))+SUMPRODUCT((K$2:K11&gt;=K12-3)*(K$2:K11&lt;=K12+3)*(L$2:L11&gt;=(L12*-1)-3)*(L$2:L11&lt;=(L12*-1)+3)*(M$2:M11&gt;=M12-3)*(M$2:M11&lt;=M12+3))=1,SUMPRODUCT((K13:K$19&gt;=K12-3)*(K13:K$19&lt;=K12+3)*(L13:L$19&gt;=(L12*-1)-3)*(L13:L$19&lt;=(L12*-1)+3)*(M13:M$19&gt;=M12-3)*(M13:M$19&lt;=M12+3)*ROW(K13:K$19))+SUMPRODUCT((K$2:K11&gt;=K12-3)*(K$2:K11&lt;=K12+3)*(L$2:L11&gt;=(L12*-1)-3)*(L$2:L11&lt;=(L12*-1)+3)*(M$2:M11&gt;=M12-3)*(M$2:M11&lt;=M12+3)*ROW(K$2:K11)),0),1)</f>
        <v>35B305</v>
      </c>
      <c r="I12" s="5" t="s">
        <v>101</v>
      </c>
      <c r="J12" s="5"/>
      <c r="K12" s="5">
        <v>1503.1598058822501</v>
      </c>
      <c r="L12" s="5">
        <v>-799.173085689559</v>
      </c>
      <c r="M12" s="5">
        <v>590.24888653603102</v>
      </c>
    </row>
    <row r="13" spans="6:13" x14ac:dyDescent="0.2">
      <c r="H13" t="str" cm="1">
        <f t="array" ref="H13">INDEX(I:I,IF(SUMPRODUCT((K14:K$19&gt;=K13-3)*(K14:K$19&lt;=K13+3)*(L14:L$19&gt;=(L13*-1)-3)*(L14:L$19&lt;=(L13*-1)+3)*(M14:M$19&gt;=M13-3)*(M14:M$19&lt;=M13+3))+SUMPRODUCT((K$2:K12&gt;=K13-3)*(K$2:K12&lt;=K13+3)*(L$2:L12&gt;=(L13*-1)-3)*(L$2:L12&lt;=(L13*-1)+3)*(M$2:M12&gt;=M13-3)*(M$2:M12&lt;=M13+3))=1,SUMPRODUCT((K14:K$19&gt;=K13-3)*(K14:K$19&lt;=K13+3)*(L14:L$19&gt;=(L13*-1)-3)*(L14:L$19&lt;=(L13*-1)+3)*(M14:M$19&gt;=M13-3)*(M14:M$19&lt;=M13+3)*ROW(K14:K$19))+SUMPRODUCT((K$2:K12&gt;=K13-3)*(K$2:K12&lt;=K13+3)*(L$2:L12&gt;=(L13*-1)-3)*(L$2:L12&lt;=(L13*-1)+3)*(M$2:M12&gt;=M13-3)*(M$2:M12&lt;=M13+3)*ROW(K$2:K12)),0),1)</f>
        <v>35B316</v>
      </c>
      <c r="I13" s="6" t="s">
        <v>102</v>
      </c>
      <c r="J13" s="6"/>
      <c r="K13" s="6">
        <v>1481.65445004037</v>
      </c>
      <c r="L13" s="6">
        <v>-862.12136983114999</v>
      </c>
      <c r="M13" s="6">
        <v>615.77646286251104</v>
      </c>
    </row>
    <row r="14" spans="6:13" x14ac:dyDescent="0.2">
      <c r="H14" t="str" cm="1">
        <f t="array" ref="H14">INDEX(I:I,IF(SUMPRODUCT((K15:K$19&gt;=K14-3)*(K15:K$19&lt;=K14+3)*(L15:L$19&gt;=(L14*-1)-3)*(L15:L$19&lt;=(L14*-1)+3)*(M15:M$19&gt;=M14-3)*(M15:M$19&lt;=M14+3))+SUMPRODUCT((K$2:K13&gt;=K14-3)*(K$2:K13&lt;=K14+3)*(L$2:L13&gt;=(L14*-1)-3)*(L$2:L13&lt;=(L14*-1)+3)*(M$2:M13&gt;=M14-3)*(M$2:M13&lt;=M14+3))=1,SUMPRODUCT((K15:K$19&gt;=K14-3)*(K15:K$19&lt;=K14+3)*(L15:L$19&gt;=(L14*-1)-3)*(L15:L$19&lt;=(L14*-1)+3)*(M15:M$19&gt;=M14-3)*(M15:M$19&lt;=M14+3)*ROW(K15:K$19))+SUMPRODUCT((K$2:K13&gt;=K14-3)*(K$2:K13&lt;=K14+3)*(L$2:L13&gt;=(L14*-1)-3)*(L$2:L13&lt;=(L14*-1)+3)*(M$2:M13&gt;=M14-3)*(M$2:M13&lt;=M14+3)*ROW(K$2:K13)),0),1)</f>
        <v>35B1066</v>
      </c>
      <c r="I14" t="s">
        <v>103</v>
      </c>
      <c r="K14">
        <v>1506.9457239205101</v>
      </c>
      <c r="L14">
        <v>827.16952330107699</v>
      </c>
      <c r="M14">
        <v>513.96334714532395</v>
      </c>
    </row>
    <row r="15" spans="6:13" x14ac:dyDescent="0.2">
      <c r="H15" t="str" cm="1">
        <f t="array" ref="H15">INDEX(I:I,IF(SUMPRODUCT((K16:K$19&gt;=K15-3)*(K16:K$19&lt;=K15+3)*(L16:L$19&gt;=(L15*-1)-3)*(L16:L$19&lt;=(L15*-1)+3)*(M16:M$19&gt;=M15-3)*(M16:M$19&lt;=M15+3))+SUMPRODUCT((K$2:K14&gt;=K15-3)*(K$2:K14&lt;=K15+3)*(L$2:L14&gt;=(L15*-1)-3)*(L$2:L14&lt;=(L15*-1)+3)*(M$2:M14&gt;=M15-3)*(M$2:M14&lt;=M15+3))=1,SUMPRODUCT((K16:K$19&gt;=K15-3)*(K16:K$19&lt;=K15+3)*(L16:L$19&gt;=(L15*-1)-3)*(L16:L$19&lt;=(L15*-1)+3)*(M16:M$19&gt;=M15-3)*(M16:M$19&lt;=M15+3)*ROW(K16:K$19))+SUMPRODUCT((K$2:K14&gt;=K15-3)*(K$2:K14&lt;=K15+3)*(L$2:L14&gt;=(L15*-1)-3)*(L$2:L14&lt;=(L15*-1)+3)*(M$2:M14&gt;=M15-3)*(M$2:M14&lt;=M15+3)*ROW(K$2:K14)),0),1)</f>
        <v>35B1065</v>
      </c>
      <c r="I15" t="s">
        <v>104</v>
      </c>
      <c r="K15">
        <v>1517.77889450765</v>
      </c>
      <c r="L15">
        <v>792.09551125148903</v>
      </c>
      <c r="M15">
        <v>516.14320466410504</v>
      </c>
    </row>
    <row r="16" spans="6:13" x14ac:dyDescent="0.2">
      <c r="H16" t="str" cm="1">
        <f t="array" ref="H16">INDEX(I:I,IF(SUMPRODUCT((K17:K$19&gt;=K16-3)*(K17:K$19&lt;=K16+3)*(L17:L$19&gt;=(L16*-1)-3)*(L17:L$19&lt;=(L16*-1)+3)*(M17:M$19&gt;=M16-3)*(M17:M$19&lt;=M16+3))+SUMPRODUCT((K$2:K15&gt;=K16-3)*(K$2:K15&lt;=K16+3)*(L$2:L15&gt;=(L16*-1)-3)*(L$2:L15&lt;=(L16*-1)+3)*(M$2:M15&gt;=M16-3)*(M$2:M15&lt;=M16+3))=1,SUMPRODUCT((K17:K$19&gt;=K16-3)*(K17:K$19&lt;=K16+3)*(L17:L$19&gt;=(L16*-1)-3)*(L17:L$19&lt;=(L16*-1)+3)*(M17:M$19&gt;=M16-3)*(M17:M$19&lt;=M16+3)*ROW(K17:K$19))+SUMPRODUCT((K$2:K15&gt;=K16-3)*(K$2:K15&lt;=K16+3)*(L$2:L15&gt;=(L16*-1)-3)*(L$2:L15&lt;=(L16*-1)+3)*(M$2:M15&gt;=M16-3)*(M$2:M15&lt;=M16+3)*ROW(K$2:K15)),0),1)</f>
        <v>35B1069</v>
      </c>
      <c r="I16" t="s">
        <v>105</v>
      </c>
      <c r="K16">
        <v>1494.86239800619</v>
      </c>
      <c r="L16">
        <v>868.32837990062899</v>
      </c>
      <c r="M16">
        <v>515.92065490372102</v>
      </c>
    </row>
    <row r="17" spans="8:13" x14ac:dyDescent="0.2">
      <c r="H17" t="str" cm="1">
        <f t="array" ref="H17">INDEX(I:I,IF(SUMPRODUCT((K18:K$19&gt;=K17-3)*(K18:K$19&lt;=K17+3)*(L18:L$19&gt;=(L17*-1)-3)*(L18:L$19&lt;=(L17*-1)+3)*(M18:M$19&gt;=M17-3)*(M18:M$19&lt;=M17+3))+SUMPRODUCT((K$2:K16&gt;=K17-3)*(K$2:K16&lt;=K17+3)*(L$2:L16&gt;=(L17*-1)-3)*(L$2:L16&lt;=(L17*-1)+3)*(M$2:M16&gt;=M17-3)*(M$2:M16&lt;=M17+3))=1,SUMPRODUCT((K18:K$19&gt;=K17-3)*(K18:K$19&lt;=K17+3)*(L18:L$19&gt;=(L17*-1)-3)*(L18:L$19&lt;=(L17*-1)+3)*(M18:M$19&gt;=M17-3)*(M18:M$19&lt;=M17+3)*ROW(K18:K$19))+SUMPRODUCT((K$2:K16&gt;=K17-3)*(K$2:K16&lt;=K17+3)*(L$2:L16&gt;=(L17*-1)-3)*(L$2:L16&lt;=(L17*-1)+3)*(M$2:M16&gt;=M17-3)*(M$2:M16&lt;=M17+3)*ROW(K$2:K16)),0),1)</f>
        <v>35B278</v>
      </c>
      <c r="I17" s="5" t="s">
        <v>106</v>
      </c>
      <c r="J17" s="5"/>
      <c r="K17" s="5">
        <v>1501.7887247692199</v>
      </c>
      <c r="L17" s="5">
        <v>801.951775950193</v>
      </c>
      <c r="M17" s="5">
        <v>592.08208563458402</v>
      </c>
    </row>
    <row r="18" spans="8:13" x14ac:dyDescent="0.2">
      <c r="H18" t="str" cm="1">
        <f t="array" ref="H18">INDEX(I:I,IF(SUMPRODUCT((K19:K$19&gt;=K18-3)*(K19:K$19&lt;=K18+3)*(L19:L$19&gt;=(L18*-1)-3)*(L19:L$19&lt;=(L18*-1)+3)*(M19:M$19&gt;=M18-3)*(M19:M$19&lt;=M18+3))+SUMPRODUCT((K$2:K17&gt;=K18-3)*(K$2:K17&lt;=K18+3)*(L$2:L17&gt;=(L18*-1)-3)*(L$2:L17&lt;=(L18*-1)+3)*(M$2:M17&gt;=M18-3)*(M$2:M17&lt;=M18+3))=1,SUMPRODUCT((K19:K$19&gt;=K18-3)*(K19:K$19&lt;=K18+3)*(L19:L$19&gt;=(L18*-1)-3)*(L19:L$19&lt;=(L18*-1)+3)*(M19:M$19&gt;=M18-3)*(M19:M$19&lt;=M18+3)*ROW(K19:K$19))+SUMPRODUCT((K$2:K17&gt;=K18-3)*(K$2:K17&lt;=K18+3)*(L$2:L17&gt;=(L18*-1)-3)*(L$2:L17&lt;=(L18*-1)+3)*(M$2:M17&gt;=M18-3)*(M$2:M17&lt;=M18+3)*ROW(K$2:K17)),0),1)</f>
        <v>35B280</v>
      </c>
      <c r="I18" s="6" t="s">
        <v>107</v>
      </c>
      <c r="J18" s="6"/>
      <c r="K18" s="6">
        <v>1481.6544500073901</v>
      </c>
      <c r="L18" s="6">
        <v>862.12137027245399</v>
      </c>
      <c r="M18" s="6">
        <v>615.77646239291801</v>
      </c>
    </row>
    <row r="19" spans="8:13" x14ac:dyDescent="0.2">
      <c r="H19" t="str" cm="1">
        <f t="array" ref="H19">INDEX(I:I,IF(SUMPRODUCT((K$19:K20&gt;=K19-3)*(K$19:K20&lt;=K19+3)*(L$19:L20&gt;=(L19*-1)-3)*(L$19:L20&lt;=(L19*-1)+3)*(M$19:M20&gt;=M19-3)*(M$19:M20&lt;=M19+3))+SUMPRODUCT((K$2:K18&gt;=K19-3)*(K$2:K18&lt;=K19+3)*(L$2:L18&gt;=(L19*-1)-3)*(L$2:L18&lt;=(L19*-1)+3)*(M$2:M18&gt;=M19-3)*(M$2:M18&lt;=M19+3))=1,SUMPRODUCT((K$19:K20&gt;=K19-3)*(K$19:K20&lt;=K19+3)*(L$19:L20&gt;=(L19*-1)-3)*(L$19:L20&lt;=(L19*-1)+3)*(M$19:M20&gt;=M19-3)*(M$19:M20&lt;=M19+3)*ROW(K$19:K20))+SUMPRODUCT((K$2:K18&gt;=K19-3)*(K$2:K18&lt;=K19+3)*(L$2:L18&gt;=(L19*-1)-3)*(L$2:L18&lt;=(L19*-1)+3)*(M$2:M18&gt;=M19-3)*(M$2:M18&lt;=M19+3)*ROW(K$2:K18)),0),1)</f>
        <v>35B276</v>
      </c>
      <c r="I19" t="s">
        <v>108</v>
      </c>
      <c r="K19">
        <v>1478.69727266835</v>
      </c>
      <c r="L19">
        <v>881.76414944550902</v>
      </c>
      <c r="M19">
        <v>602.62534159574705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workbookViewId="0">
      <selection activeCell="F2" sqref="F2"/>
    </sheetView>
  </sheetViews>
  <sheetFormatPr defaultRowHeight="15" x14ac:dyDescent="0.2"/>
  <cols>
    <col min="1" max="1" width="14.66015625" customWidth="1"/>
    <col min="3" max="3" width="4.9765625" bestFit="1" customWidth="1"/>
    <col min="4" max="5" width="3.8984375" bestFit="1" customWidth="1"/>
    <col min="6" max="7" width="8.203125" customWidth="1"/>
  </cols>
  <sheetData>
    <row r="1" spans="1:13" ht="41.25" x14ac:dyDescent="0.2">
      <c r="B1" s="9" t="s">
        <v>121</v>
      </c>
      <c r="C1" s="10" t="s">
        <v>116</v>
      </c>
      <c r="D1" s="10" t="s">
        <v>117</v>
      </c>
      <c r="E1" s="10" t="s">
        <v>118</v>
      </c>
      <c r="F1" s="11" t="s">
        <v>119</v>
      </c>
      <c r="G1" s="11" t="s">
        <v>120</v>
      </c>
      <c r="I1" s="2" t="s">
        <v>115</v>
      </c>
      <c r="K1" t="s">
        <v>94</v>
      </c>
      <c r="L1" t="s">
        <v>95</v>
      </c>
      <c r="M1" t="s">
        <v>96</v>
      </c>
    </row>
    <row r="2" spans="1:13" x14ac:dyDescent="0.2">
      <c r="A2" t="str">
        <f ca="1">CONCATENATE(
ROUND(
OFFSET($A$1,MATCH(I2,OFFSET($A$1,1,MATCH("!NAME!",$1:$1,0)-1,3000,1),0),MATCH("!X!",$1:$1,0)-1,1,1),0),
"-",ABS(ROUND(
OFFSET($A$1,MATCH(I2,OFFSET($A$1,1,MATCH("!NAME!",$1:$1,0)-1,3000,1),0),MATCH("!Y!",$1:$1,0)-1,1,1),0)),
"-",ROUND(
OFFSET($A$1,MATCH(I2,OFFSET($A$1,1,MATCH("!NAME!",$1:$1,0)-1,3000,1),0),MATCH("!Z!",$1:$1,0)-1,1,1),0))</f>
        <v>1519-769-346</v>
      </c>
      <c r="B2" s="9">
        <f>ROW()</f>
        <v>2</v>
      </c>
      <c r="C2" s="10">
        <f t="shared" ref="C2:C11" si="0">ROUND(ABS(K2),0)</f>
        <v>1519</v>
      </c>
      <c r="D2" s="10">
        <f t="shared" ref="D2:D11" si="1">ROUND(ABS(L2),0)</f>
        <v>769</v>
      </c>
      <c r="E2" s="10">
        <f t="shared" ref="E2:E11" si="2">ROUND(ABS(M2),0)</f>
        <v>346</v>
      </c>
      <c r="F2" s="12" cm="1">
        <f t="array" ref="F2">SUMPRODUCT(($C3:$C$19&gt;=$C2-3)*($C3:$C$19&lt;=$C2+3)*($D3:$D$19&gt;=$D2-3)*($D3:$D$19&lt;=$D2+3)*($E3:$E$19&gt;=$E2-3)*($E3:$E$19&lt;=$E2+3)*ROW($C3:$C$19))</f>
        <v>6</v>
      </c>
      <c r="G2" s="12" cm="1">
        <f t="array" ref="G2">SUMPRODUCT(($C1:$C$2&gt;=$C2-3)*($C1:$C$2&lt;=$C2+3)*($D1:$D$2&gt;=$D2-3)*($D1:$D$2&lt;=$D2+3)*($E1:$E$2&gt;=$E2-3)*($E1:$E$2&lt;=$E2+3)*ROW($C1:$C$2))</f>
        <v>2</v>
      </c>
      <c r="H2" s="7" t="str">
        <f ca="1">IFERROR(INDEX(I3:I$2001,MATCH(A2,A3:A$2001,0)),INDEX(I$2:I2,MATCH(A2,A$2:A2,0)))</f>
        <v>35B302</v>
      </c>
      <c r="I2" t="s">
        <v>109</v>
      </c>
      <c r="K2">
        <v>1519.01325407889</v>
      </c>
      <c r="L2">
        <v>-769.26350030200001</v>
      </c>
      <c r="M2">
        <v>346.00324537049897</v>
      </c>
    </row>
    <row r="3" spans="1:13" x14ac:dyDescent="0.2">
      <c r="A3" t="str">
        <f ca="1">CONCATENATE(
ROUND(
OFFSET($A$1,MATCH(I3,OFFSET($A$1,1,MATCH("!NAME!",$1:$1,0)-1,3000,1),0),MATCH("!X!",$1:$1,0)-1,1,1),0),
"-",ABS(ROUND(
OFFSET($A$1,MATCH(I3,OFFSET($A$1,1,MATCH("!NAME!",$1:$1,0)-1,3000,1),0),MATCH("!Y!",$1:$1,0)-1,1,1),0)),
"-",ROUND(
OFFSET($A$1,MATCH(I3,OFFSET($A$1,1,MATCH("!NAME!",$1:$1,0)-1,3000,1),0),MATCH("!Z!",$1:$1,0)-1,1,1),0))</f>
        <v>1519-769-397</v>
      </c>
      <c r="B3" s="9">
        <f>ROW()</f>
        <v>3</v>
      </c>
      <c r="C3" s="10">
        <f t="shared" si="0"/>
        <v>1519</v>
      </c>
      <c r="D3" s="10">
        <f t="shared" si="1"/>
        <v>769</v>
      </c>
      <c r="E3" s="10">
        <f t="shared" si="2"/>
        <v>397</v>
      </c>
      <c r="F3" s="12" cm="1">
        <f t="array" ref="F3">SUMPRODUCT(($C4:$C$19&gt;=$C3-3)*($C4:$C$19&lt;=$C3+3)*($D4:$D$19&gt;=$D3-3)*($D4:$D$19&lt;=$D3+3)*($E4:$E$19&gt;=$E3-3)*($E4:$E$19&lt;=$E3+3)*ROW($C4:$C$19))</f>
        <v>7</v>
      </c>
      <c r="G3" s="12" cm="1">
        <f t="array" ref="G3">SUMPRODUCT(($C$2:$C2&gt;=$C3-3)*($C$2:$C2&lt;=$C3+3)*($D$2:$D2&gt;=$D3-3)*($D$2:$D2&lt;=$D3+3)*($E$2:$E2&gt;=$E3-3)*($E$2:$E2&lt;=$E3+3)*ROW($C$2:$C2))</f>
        <v>0</v>
      </c>
      <c r="H3" s="7" t="str">
        <f ca="1">IFERROR(INDEX(I4:I$2001,MATCH(A3,A4:A$2001,0)),INDEX(I$2:I3,MATCH(A3,A$2:A3,0)))</f>
        <v>35B303</v>
      </c>
      <c r="I3" t="s">
        <v>110</v>
      </c>
      <c r="K3">
        <v>1519.4417082984</v>
      </c>
      <c r="L3">
        <v>-769.25915836199897</v>
      </c>
      <c r="M3">
        <v>397.2454158868</v>
      </c>
    </row>
    <row r="4" spans="1:13" x14ac:dyDescent="0.2">
      <c r="A4" t="str">
        <f ca="1">CONCATENATE(
ROUND(
OFFSET($A$1,MATCH(I4,OFFSET($A$1,1,MATCH("!NAME!",$1:$1,0)-1,3000,1),0),MATCH("!X!",$1:$1,0)-1,1,1),0),
"-",ABS(ROUND(
OFFSET($A$1,MATCH(I4,OFFSET($A$1,1,MATCH("!NAME!",$1:$1,0)-1,3000,1),0),MATCH("!Y!",$1:$1,0)-1,1,1),0)),
"-",ROUND(
OFFSET($A$1,MATCH(I4,OFFSET($A$1,1,MATCH("!NAME!",$1:$1,0)-1,3000,1),0),MATCH("!Z!",$1:$1,0)-1,1,1),0))</f>
        <v>1520-769-475</v>
      </c>
      <c r="B4" s="9">
        <f>ROW()</f>
        <v>4</v>
      </c>
      <c r="C4" s="10">
        <f t="shared" si="0"/>
        <v>1520</v>
      </c>
      <c r="D4" s="10">
        <f t="shared" si="1"/>
        <v>769</v>
      </c>
      <c r="E4" s="10">
        <f t="shared" si="2"/>
        <v>475</v>
      </c>
      <c r="F4" s="12" cm="1">
        <f t="array" ref="F4">SUMPRODUCT(($C5:$C$19&gt;=$C4-3)*($C5:$C$19&lt;=$C4+3)*($D5:$D$19&gt;=$D4-3)*($D5:$D$19&lt;=$D4+3)*($E5:$E$19&gt;=$E4-3)*($E5:$E$19&lt;=$E4+3)*ROW($C5:$C$19))</f>
        <v>5</v>
      </c>
      <c r="G4" s="12" cm="1">
        <f t="array" ref="G4">SUMPRODUCT(($C$2:$C3&gt;=$C4-3)*($C$2:$C3&lt;=$C4+3)*($D$2:$D3&gt;=$D4-3)*($D$2:$D3&lt;=$D4+3)*($E$2:$E3&gt;=$E4-3)*($E$2:$E3&lt;=$E4+3)*ROW($C$2:$C3))</f>
        <v>0</v>
      </c>
      <c r="H4" s="7" t="str">
        <f ca="1">IFERROR(INDEX(I5:I$2001,MATCH(A4,A5:A$2001,0)),INDEX(I$2:I4,MATCH(A4,A$2:A4,0)))</f>
        <v>35B295</v>
      </c>
      <c r="I4" t="s">
        <v>111</v>
      </c>
      <c r="K4">
        <v>1520.0022762215001</v>
      </c>
      <c r="L4">
        <v>-769.26252820939897</v>
      </c>
      <c r="M4">
        <v>475.22869637180003</v>
      </c>
    </row>
    <row r="5" spans="1:13" x14ac:dyDescent="0.2">
      <c r="A5" t="str">
        <f ca="1">CONCATENATE(
ROUND(
OFFSET($A$1,MATCH(I5,OFFSET($A$1,1,MATCH("!NAME!",$1:$1,0)-1,3000,1),0),MATCH("!X!",$1:$1,0)-1,1,1),0),
"-",ABS(ROUND(
OFFSET($A$1,MATCH(I5,OFFSET($A$1,1,MATCH("!NAME!",$1:$1,0)-1,3000,1),0),MATCH("!Y!",$1:$1,0)-1,1,1),0)),
"-",ROUND(
OFFSET($A$1,MATCH(I5,OFFSET($A$1,1,MATCH("!NAME!",$1:$1,0)-1,3000,1),0),MATCH("!Z!",$1:$1,0)-1,1,1),0))</f>
        <v>1520-769-475</v>
      </c>
      <c r="B5" s="9">
        <f>ROW()</f>
        <v>5</v>
      </c>
      <c r="C5" s="10">
        <f t="shared" si="0"/>
        <v>1520</v>
      </c>
      <c r="D5" s="10">
        <f t="shared" si="1"/>
        <v>769</v>
      </c>
      <c r="E5" s="10">
        <f t="shared" si="2"/>
        <v>475</v>
      </c>
      <c r="F5" s="12" cm="1">
        <f t="array" ref="F5">SUMPRODUCT(($C6:$C$19&gt;=$C5-3)*($C6:$C$19&lt;=$C5+3)*($D6:$D$19&gt;=$D5-3)*($D6:$D$19&lt;=$D5+3)*($E6:$E$19&gt;=$E5-3)*($E6:$E$19&lt;=$E5+3)*ROW($C6:$C$19))</f>
        <v>0</v>
      </c>
      <c r="G5" s="12" cm="1">
        <f t="array" ref="G5">SUMPRODUCT(($C$2:$C4&gt;=$C5-3)*($C$2:$C4&lt;=$C5+3)*($D$2:$D4&gt;=$D5-3)*($D$2:$D4&lt;=$D5+3)*($E$2:$E4&gt;=$E5-3)*($E$2:$E4&lt;=$E5+3)*ROW($C$2:$C4))</f>
        <v>4</v>
      </c>
      <c r="H5" s="7" t="str">
        <f ca="1">IFERROR(INDEX(I6:I$2001,MATCH(A5,A6:A$2001,0)),INDEX(I$2:I5,MATCH(A5,A$2:A5,0)))</f>
        <v>35B277</v>
      </c>
      <c r="I5" t="s">
        <v>112</v>
      </c>
      <c r="K5">
        <v>1520.0024299752899</v>
      </c>
      <c r="L5">
        <v>769.26251139199906</v>
      </c>
      <c r="M5">
        <v>475.2286955239</v>
      </c>
    </row>
    <row r="6" spans="1:13" x14ac:dyDescent="0.2">
      <c r="A6" t="str">
        <f ca="1">CONCATENATE(
ROUND(
OFFSET($A$1,MATCH(I6,OFFSET($A$1,1,MATCH("!NAME!",$1:$1,0)-1,3000,1),0),MATCH("!X!",$1:$1,0)-1,1,1),0),
"-",ABS(ROUND(
OFFSET($A$1,MATCH(I6,OFFSET($A$1,1,MATCH("!NAME!",$1:$1,0)-1,3000,1),0),MATCH("!Y!",$1:$1,0)-1,1,1),0)),
"-",ROUND(
OFFSET($A$1,MATCH(I6,OFFSET($A$1,1,MATCH("!NAME!",$1:$1,0)-1,3000,1),0),MATCH("!Z!",$1:$1,0)-1,1,1),0))</f>
        <v>1519-769-346</v>
      </c>
      <c r="B6" s="9">
        <f>ROW()</f>
        <v>6</v>
      </c>
      <c r="C6" s="10">
        <f t="shared" si="0"/>
        <v>1519</v>
      </c>
      <c r="D6" s="10">
        <f t="shared" si="1"/>
        <v>769</v>
      </c>
      <c r="E6" s="10">
        <f t="shared" si="2"/>
        <v>346</v>
      </c>
      <c r="F6" s="12" cm="1">
        <f t="array" ref="F6">SUMPRODUCT(($C7:$C$19&gt;=$C6-3)*($C7:$C$19&lt;=$C6+3)*($D7:$D$19&gt;=$D6-3)*($D7:$D$19&lt;=$D6+3)*($E7:$E$19&gt;=$E6-3)*($E7:$E$19&lt;=$E6+3)*ROW($C7:$C$19))</f>
        <v>0</v>
      </c>
      <c r="G6" s="12" cm="1">
        <f t="array" ref="G6">SUMPRODUCT(($C$2:$C5&gt;=$C6-3)*($C$2:$C5&lt;=$C6+3)*($D$2:$D5&gt;=$D6-3)*($D$2:$D5&lt;=$D6+3)*($E$2:$E5&gt;=$E6-3)*($E$2:$E5&lt;=$E6+3)*ROW($C$2:$C5))</f>
        <v>2</v>
      </c>
      <c r="H6" s="7" t="str">
        <f ca="1">IFERROR(INDEX(I7:I$2001,MATCH(A6,A7:A$2001,0)),INDEX(I$2:I6,MATCH(A6,A$2:A6,0)))</f>
        <v>35B258</v>
      </c>
      <c r="I6" t="s">
        <v>113</v>
      </c>
      <c r="K6">
        <v>1519.0153638424899</v>
      </c>
      <c r="L6">
        <v>769.26108462369905</v>
      </c>
      <c r="M6">
        <v>346.00322762569903</v>
      </c>
    </row>
    <row r="7" spans="1:13" x14ac:dyDescent="0.2">
      <c r="A7" t="str">
        <f ca="1">CONCATENATE(
ROUND(
OFFSET($A$1,MATCH(I7,OFFSET($A$1,1,MATCH("!NAME!",$1:$1,0)-1,3000,1),0),MATCH("!X!",$1:$1,0)-1,1,1),0),
"-",ABS(ROUND(
OFFSET($A$1,MATCH(I7,OFFSET($A$1,1,MATCH("!NAME!",$1:$1,0)-1,3000,1),0),MATCH("!Y!",$1:$1,0)-1,1,1),0)),
"-",ROUND(
OFFSET($A$1,MATCH(I7,OFFSET($A$1,1,MATCH("!NAME!",$1:$1,0)-1,3000,1),0),MATCH("!Z!",$1:$1,0)-1,1,1),0))</f>
        <v>1519-769-397</v>
      </c>
      <c r="B7" s="9">
        <f>ROW()</f>
        <v>7</v>
      </c>
      <c r="C7" s="10">
        <f t="shared" si="0"/>
        <v>1519</v>
      </c>
      <c r="D7" s="10">
        <f t="shared" si="1"/>
        <v>769</v>
      </c>
      <c r="E7" s="10">
        <f t="shared" si="2"/>
        <v>397</v>
      </c>
      <c r="F7" s="12" cm="1">
        <f t="array" ref="F7">SUMPRODUCT(($C8:$C$19&gt;=$C7-3)*($C8:$C$19&lt;=$C7+3)*($D8:$D$19&gt;=$D7-3)*($D8:$D$19&lt;=$D7+3)*($E8:$E$19&gt;=$E7-3)*($E8:$E$19&lt;=$E7+3)*ROW($C8:$C$19))</f>
        <v>0</v>
      </c>
      <c r="G7" s="12" cm="1">
        <f t="array" ref="G7">SUMPRODUCT(($C$2:$C6&gt;=$C7-3)*($C$2:$C6&lt;=$C7+3)*($D$2:$D6&gt;=$D7-3)*($D$2:$D6&lt;=$D7+3)*($E$2:$E6&gt;=$E7-3)*($E$2:$E6&lt;=$E7+3)*ROW($C$2:$C6))</f>
        <v>3</v>
      </c>
      <c r="H7" s="7" t="str">
        <f ca="1">IFERROR(INDEX(I8:I$2001,MATCH(A7,A8:A$2001,0)),INDEX(I$2:I7,MATCH(A7,A$2:A7,0)))</f>
        <v>35B260</v>
      </c>
      <c r="I7" t="s">
        <v>114</v>
      </c>
      <c r="K7">
        <v>1519.4404657319001</v>
      </c>
      <c r="L7">
        <v>769.25883937690003</v>
      </c>
      <c r="M7">
        <v>397.24542602589901</v>
      </c>
    </row>
    <row r="8" spans="1:13" x14ac:dyDescent="0.2">
      <c r="A8" t="str">
        <f ca="1">CONCATENATE(
ROUND(
OFFSET($A$1,MATCH(I8,OFFSET($A$1,1,MATCH("!NAME!",$1:$1,0)-1,3000,1),0),MATCH("!X!",$1:$1,0)-1,1,1),0),
"-",ABS(ROUND(
OFFSET($A$1,MATCH(I8,OFFSET($A$1,1,MATCH("!NAME!",$1:$1,0)-1,3000,1),0),MATCH("!Y!",$1:$1,0)-1,1,1),0)),
"-",ROUND(
OFFSET($A$1,MATCH(I8,OFFSET($A$1,1,MATCH("!NAME!",$1:$1,0)-1,3000,1),0),MATCH("!Z!",$1:$1,0)-1,1,1),0))</f>
        <v>1518-792-516</v>
      </c>
      <c r="B8" s="9">
        <f>ROW()</f>
        <v>8</v>
      </c>
      <c r="C8" s="10">
        <f t="shared" si="0"/>
        <v>1518</v>
      </c>
      <c r="D8" s="10">
        <f t="shared" si="1"/>
        <v>792</v>
      </c>
      <c r="E8" s="10">
        <f t="shared" si="2"/>
        <v>516</v>
      </c>
      <c r="F8" s="12" cm="1">
        <f t="array" ref="F8">SUMPRODUCT(($C9:$C$19&gt;=$C8-3)*($C9:$C$19&lt;=$C8+3)*($D9:$D$19&gt;=$D8-3)*($D9:$D$19&lt;=$D8+3)*($E9:$E$19&gt;=$E8-3)*($E9:$E$19&lt;=$E8+3)*ROW($C9:$C$19))</f>
        <v>15</v>
      </c>
      <c r="G8" s="12" cm="1">
        <f t="array" ref="G8">SUMPRODUCT(($C$2:$C7&gt;=$C8-3)*($C$2:$C7&lt;=$C8+3)*($D$2:$D7&gt;=$D8-3)*($D$2:$D7&lt;=$D8+3)*($E$2:$E7&gt;=$E8-3)*($E$2:$E7&lt;=$E8+3)*ROW($C$2:$C7))</f>
        <v>0</v>
      </c>
      <c r="H8" s="7" t="str">
        <f ca="1">IFERROR(INDEX(I9:I$2001,MATCH(A8,A9:A$2001,0)),INDEX(I$2:I8,MATCH(A8,A$2:A8,0)))</f>
        <v>35B1068</v>
      </c>
      <c r="I8" t="s">
        <v>97</v>
      </c>
      <c r="K8">
        <v>1517.77889450765</v>
      </c>
      <c r="L8">
        <v>-792.09551125148903</v>
      </c>
      <c r="M8">
        <v>516.14320466410197</v>
      </c>
    </row>
    <row r="9" spans="1:13" x14ac:dyDescent="0.2">
      <c r="A9" t="str">
        <f ca="1">CONCATENATE(
ROUND(
OFFSET($A$1,MATCH(I9,OFFSET($A$1,1,MATCH("!NAME!",$1:$1,0)-1,3000,1),0),MATCH("!X!",$1:$1,0)-1,1,1),0),
"-",ABS(ROUND(
OFFSET($A$1,MATCH(I9,OFFSET($A$1,1,MATCH("!NAME!",$1:$1,0)-1,3000,1),0),MATCH("!Y!",$1:$1,0)-1,1,1),0)),
"-",ROUND(
OFFSET($A$1,MATCH(I9,OFFSET($A$1,1,MATCH("!NAME!",$1:$1,0)-1,3000,1),0),MATCH("!Z!",$1:$1,0)-1,1,1),0))</f>
        <v>1507-827-514</v>
      </c>
      <c r="B9" s="9">
        <f>ROW()</f>
        <v>9</v>
      </c>
      <c r="C9" s="10">
        <f t="shared" si="0"/>
        <v>1507</v>
      </c>
      <c r="D9" s="10">
        <f t="shared" si="1"/>
        <v>827</v>
      </c>
      <c r="E9" s="10">
        <f t="shared" si="2"/>
        <v>514</v>
      </c>
      <c r="F9" s="12" cm="1">
        <f t="array" ref="F9">SUMPRODUCT(($C10:$C$19&gt;=$C9-3)*($C10:$C$19&lt;=$C9+3)*($D10:$D$19&gt;=$D9-3)*($D10:$D$19&lt;=$D9+3)*($E10:$E$19&gt;=$E9-3)*($E10:$E$19&lt;=$E9+3)*ROW($C10:$C$19))</f>
        <v>14</v>
      </c>
      <c r="G9" s="12" cm="1">
        <f t="array" ref="G9">SUMPRODUCT(($C$2:$C8&gt;=$C9-3)*($C$2:$C8&lt;=$C9+3)*($D$2:$D8&gt;=$D9-3)*($D$2:$D8&lt;=$D9+3)*($E$2:$E8&gt;=$E9-3)*($E$2:$E8&lt;=$E9+3)*ROW($C$2:$C8))</f>
        <v>0</v>
      </c>
      <c r="H9" s="7" t="str">
        <f ca="1">IFERROR(INDEX(I10:I$2001,MATCH(A9,A10:A$2001,0)),INDEX(I$2:I9,MATCH(A9,A$2:A9,0)))</f>
        <v>35B1067</v>
      </c>
      <c r="I9" t="s">
        <v>98</v>
      </c>
      <c r="K9">
        <v>1506.9457239205101</v>
      </c>
      <c r="L9">
        <v>-827.16952330107699</v>
      </c>
      <c r="M9">
        <v>513.96334714532395</v>
      </c>
    </row>
    <row r="10" spans="1:13" x14ac:dyDescent="0.2">
      <c r="A10" t="str">
        <f ca="1">CONCATENATE(
ROUND(
OFFSET($A$1,MATCH(I10,OFFSET($A$1,1,MATCH("!NAME!",$1:$1,0)-1,3000,1),0),MATCH("!X!",$1:$1,0)-1,1,1),0),
"-",ABS(ROUND(
OFFSET($A$1,MATCH(I10,OFFSET($A$1,1,MATCH("!NAME!",$1:$1,0)-1,3000,1),0),MATCH("!Y!",$1:$1,0)-1,1,1),0)),
"-",ROUND(
OFFSET($A$1,MATCH(I10,OFFSET($A$1,1,MATCH("!NAME!",$1:$1,0)-1,3000,1),0),MATCH("!Z!",$1:$1,0)-1,1,1),0))</f>
        <v>1495-868-516</v>
      </c>
      <c r="B10" s="9">
        <f>ROW()</f>
        <v>10</v>
      </c>
      <c r="C10" s="10">
        <f t="shared" si="0"/>
        <v>1495</v>
      </c>
      <c r="D10" s="10">
        <f t="shared" si="1"/>
        <v>868</v>
      </c>
      <c r="E10" s="10">
        <f t="shared" si="2"/>
        <v>516</v>
      </c>
      <c r="F10" s="12" cm="1">
        <f t="array" ref="F10">SUMPRODUCT(($C11:$C$19&gt;=$C10-3)*($C11:$C$19&lt;=$C10+3)*($D11:$D$19&gt;=$D10-3)*($D11:$D$19&lt;=$D10+3)*($E11:$E$19&gt;=$E10-3)*($E11:$E$19&lt;=$E10+3)*ROW($C11:$C$19))</f>
        <v>16</v>
      </c>
      <c r="G10" s="12" cm="1">
        <f t="array" ref="G10">SUMPRODUCT(($C$2:$C9&gt;=$C10-3)*($C$2:$C9&lt;=$C10+3)*($D$2:$D9&gt;=$D10-3)*($D$2:$D9&lt;=$D10+3)*($E$2:$E9&gt;=$E10-3)*($E$2:$E9&lt;=$E10+3)*ROW($C$2:$C9))</f>
        <v>0</v>
      </c>
      <c r="H10" s="7" t="str">
        <f ca="1">IFERROR(INDEX(I11:I$2001,MATCH(A10,A11:A$2001,0)),INDEX(I$2:I10,MATCH(A10,A$2:A10,0)))</f>
        <v>35B1070</v>
      </c>
      <c r="I10" t="s">
        <v>99</v>
      </c>
      <c r="K10">
        <v>1494.8625077438101</v>
      </c>
      <c r="L10">
        <v>-868.32804351903803</v>
      </c>
      <c r="M10">
        <v>515.92097756418298</v>
      </c>
    </row>
    <row r="11" spans="1:13" x14ac:dyDescent="0.2">
      <c r="A11" t="str">
        <f ca="1">CONCATENATE(
ROUND(
OFFSET($A$1,MATCH(I11,OFFSET($A$1,1,MATCH("!NAME!",$1:$1,0)-1,3000,1),0),MATCH("!X!",$1:$1,0)-1,1,1),0),
"-",ABS(ROUND(
OFFSET($A$1,MATCH(I11,OFFSET($A$1,1,MATCH("!NAME!",$1:$1,0)-1,3000,1),0),MATCH("!Y!",$1:$1,0)-1,1,1),0)),
"-",ROUND(
OFFSET($A$1,MATCH(I11,OFFSET($A$1,1,MATCH("!NAME!",$1:$1,0)-1,3000,1),0),MATCH("!Z!",$1:$1,0)-1,1,1),0))</f>
        <v>1479-882-603</v>
      </c>
      <c r="B11" s="9">
        <f>ROW()</f>
        <v>11</v>
      </c>
      <c r="C11" s="10">
        <f t="shared" si="0"/>
        <v>1479</v>
      </c>
      <c r="D11" s="10">
        <f t="shared" si="1"/>
        <v>882</v>
      </c>
      <c r="E11" s="10">
        <f t="shared" si="2"/>
        <v>603</v>
      </c>
      <c r="F11" s="12" cm="1">
        <f t="array" ref="F11">SUMPRODUCT(($C12:$C$19&gt;=$C11-3)*($C12:$C$19&lt;=$C11+3)*($D12:$D$19&gt;=$D11-3)*($D12:$D$19&lt;=$D11+3)*($E12:$E$19&gt;=$E11-3)*($E12:$E$19&lt;=$E11+3)*ROW($C12:$C$19))</f>
        <v>19</v>
      </c>
      <c r="G11" s="12" cm="1">
        <f t="array" ref="G11">SUMPRODUCT(($C$2:$C10&gt;=$C11-3)*($C$2:$C10&lt;=$C11+3)*($D$2:$D10&gt;=$D11-3)*($D$2:$D10&lt;=$D11+3)*($E$2:$E10&gt;=$E11-3)*($E$2:$E10&lt;=$E11+3)*ROW($C$2:$C10))</f>
        <v>0</v>
      </c>
      <c r="H11" s="7" t="str">
        <f ca="1">IFERROR(INDEX(I12:I$2001,MATCH(A11,A12:A$2001,0)),INDEX(I$2:I11,MATCH(A11,A$2:A11,0)))</f>
        <v>35B317</v>
      </c>
      <c r="I11" t="s">
        <v>100</v>
      </c>
      <c r="K11">
        <v>1478.7434672217601</v>
      </c>
      <c r="L11">
        <v>-881.594248052186</v>
      </c>
      <c r="M11">
        <v>602.62540896000405</v>
      </c>
    </row>
    <row r="12" spans="1:13" x14ac:dyDescent="0.2">
      <c r="A12" s="5" t="str">
        <f ca="1">CONCATENATE(
ROUND(
OFFSET($A$1,MATCH(I12,OFFSET($A$1,1,MATCH("!NAME!",$1:$1,0)-1,3000,1),0),MATCH("!X!",$1:$1,0)-1,1,1),0),
"-",ABS(ROUND(
OFFSET($A$1,MATCH(I12,OFFSET($A$1,1,MATCH("!NAME!",$1:$1,0)-1,3000,1),0),MATCH("!Y!",$1:$1,0)-1,1,1),0)),
"-",ROUND(
OFFSET($A$1,MATCH(I12,OFFSET($A$1,1,MATCH("!NAME!",$1:$1,0)-1,3000,1),0),MATCH("!Z!",$1:$1,0)-1,1,1),0))</f>
        <v>1503-799-590</v>
      </c>
      <c r="B12" s="9">
        <f>ROW()</f>
        <v>12</v>
      </c>
      <c r="C12" s="10">
        <f t="shared" ref="C12" si="3">ROUND(ABS(K12),0)</f>
        <v>1503</v>
      </c>
      <c r="D12" s="10">
        <f t="shared" ref="D12" si="4">ROUND(ABS(L12),0)</f>
        <v>799</v>
      </c>
      <c r="E12" s="10">
        <f t="shared" ref="E12" si="5">ROUND(ABS(M12),0)</f>
        <v>590</v>
      </c>
      <c r="F12" s="12" cm="1">
        <f t="array" ref="F12">SUMPRODUCT(($C13:$C$19&gt;=$C12-3)*($C13:$C$19&lt;=$C12+3)*($D13:$D$19&gt;=$D12-3)*($D13:$D$19&lt;=$D12+3)*($E13:$E$19&gt;=$E12-3)*($E13:$E$19&lt;=$E12+3)*ROW($C13:$C$19))</f>
        <v>17</v>
      </c>
      <c r="G12" s="12" cm="1">
        <f t="array" ref="G12">SUMPRODUCT(($C$2:$C11&gt;=$C12-3)*($C$2:$C11&lt;=$C12+3)*($D$2:$D11&gt;=$D12-3)*($D$2:$D11&lt;=$D12+3)*($E$2:$E11&gt;=$E12-3)*($E$2:$E11&lt;=$E12+3)*ROW($C$2:$C11))</f>
        <v>0</v>
      </c>
      <c r="H12" s="8" t="str">
        <f ca="1">IFERROR(INDEX(I13:I$2001,MATCH(A12,A13:A$2001,0)),INDEX(I$2:I12,MATCH(A12,A$2:A12,0)))</f>
        <v>35B278</v>
      </c>
      <c r="I12" s="5" t="s">
        <v>101</v>
      </c>
      <c r="J12" s="5"/>
      <c r="K12" s="5">
        <v>1503.1598058822501</v>
      </c>
      <c r="L12" s="5">
        <v>-799.173085689559</v>
      </c>
      <c r="M12" s="5">
        <v>590.24888653603102</v>
      </c>
    </row>
    <row r="13" spans="1:13" x14ac:dyDescent="0.2">
      <c r="A13" s="6" t="str">
        <f ca="1">CONCATENATE(
ROUND(
OFFSET($A$1,MATCH(I13,OFFSET($A$1,1,MATCH("!NAME!",$1:$1,0)-1,3000,1),0),MATCH("!X!",$1:$1,0)-1,1,1),0),
"-",ABS(ROUND(
OFFSET($A$1,MATCH(I13,OFFSET($A$1,1,MATCH("!NAME!",$1:$1,0)-1,3000,1),0),MATCH("!Y!",$1:$1,0)-1,1,1),0)),
"-",ROUND(
OFFSET($A$1,MATCH(I13,OFFSET($A$1,1,MATCH("!NAME!",$1:$1,0)-1,3000,1),0),MATCH("!Z!",$1:$1,0)-1,1,1),0))</f>
        <v>1482-862-616</v>
      </c>
      <c r="B13" s="9">
        <f>ROW()</f>
        <v>13</v>
      </c>
      <c r="C13" s="10">
        <f t="shared" ref="C13" si="6">ROUND(ABS(K13),0)</f>
        <v>1482</v>
      </c>
      <c r="D13" s="10">
        <f t="shared" ref="D13" si="7">ROUND(ABS(L13),0)</f>
        <v>862</v>
      </c>
      <c r="E13" s="10">
        <f t="shared" ref="E13" si="8">ROUND(ABS(M13),0)</f>
        <v>616</v>
      </c>
      <c r="F13" s="12" cm="1">
        <f t="array" ref="F13">SUMPRODUCT(($C14:$C$19&gt;=$C13-3)*($C14:$C$19&lt;=$C13+3)*($D14:$D$19&gt;=$D13-3)*($D14:$D$19&lt;=$D13+3)*($E14:$E$19&gt;=$E13-3)*($E14:$E$19&lt;=$E13+3)*ROW($C14:$C$19))</f>
        <v>18</v>
      </c>
      <c r="G13" s="12" cm="1">
        <f t="array" ref="G13">SUMPRODUCT(($C$2:$C12&gt;=$C13-3)*($C$2:$C12&lt;=$C13+3)*($D$2:$D12&gt;=$D13-3)*($D$2:$D12&lt;=$D13+3)*($E$2:$E12&gt;=$E13-3)*($E$2:$E12&lt;=$E13+3)*ROW($C$2:$C12))</f>
        <v>0</v>
      </c>
      <c r="H13" s="7" t="str">
        <f ca="1">IFERROR(INDEX(I14:I$2001,MATCH(A13,A14:A$2001,0)),INDEX(I$2:I13,MATCH(A13,A$2:A13,0)))</f>
        <v>35B316</v>
      </c>
      <c r="I13" s="6" t="s">
        <v>102</v>
      </c>
      <c r="J13" s="6"/>
      <c r="K13" s="6">
        <v>1481.65445004037</v>
      </c>
      <c r="L13" s="6">
        <v>-862.12136983114999</v>
      </c>
      <c r="M13" s="6">
        <v>615.77646286251104</v>
      </c>
    </row>
    <row r="14" spans="1:13" x14ac:dyDescent="0.2">
      <c r="A14" t="str">
        <f ca="1">CONCATENATE(
ROUND(
OFFSET($A$1,MATCH(I14,OFFSET($A$1,1,MATCH("!NAME!",$1:$1,0)-1,3000,1),0),MATCH("!X!",$1:$1,0)-1,1,1),0),
"-",ABS(ROUND(
OFFSET($A$1,MATCH(I14,OFFSET($A$1,1,MATCH("!NAME!",$1:$1,0)-1,3000,1),0),MATCH("!Y!",$1:$1,0)-1,1,1),0)),
"-",ROUND(
OFFSET($A$1,MATCH(I14,OFFSET($A$1,1,MATCH("!NAME!",$1:$1,0)-1,3000,1),0),MATCH("!Z!",$1:$1,0)-1,1,1),0))</f>
        <v>1507-827-514</v>
      </c>
      <c r="B14" s="9">
        <f>ROW()</f>
        <v>14</v>
      </c>
      <c r="C14" s="10">
        <f t="shared" ref="C14:C19" si="9">ROUND(ABS(K14),0)</f>
        <v>1507</v>
      </c>
      <c r="D14" s="10">
        <f t="shared" ref="D14:D19" si="10">ROUND(ABS(L14),0)</f>
        <v>827</v>
      </c>
      <c r="E14" s="10">
        <f t="shared" ref="E14:E19" si="11">ROUND(ABS(M14),0)</f>
        <v>514</v>
      </c>
      <c r="F14" s="12" cm="1">
        <f t="array" ref="F14">SUMPRODUCT(($C15:$C$19&gt;=$C14-3)*($C15:$C$19&lt;=$C14+3)*($D15:$D$19&gt;=$D14-3)*($D15:$D$19&lt;=$D14+3)*($E15:$E$19&gt;=$E14-3)*($E15:$E$19&lt;=$E14+3)*ROW($C15:$C$19))</f>
        <v>0</v>
      </c>
      <c r="G14" s="12" cm="1">
        <f t="array" ref="G14">SUMPRODUCT(($C$2:$C13&gt;=$C14-3)*($C$2:$C13&lt;=$C14+3)*($D$2:$D13&gt;=$D14-3)*($D$2:$D13&lt;=$D14+3)*($E$2:$E13&gt;=$E14-3)*($E$2:$E13&lt;=$E14+3)*ROW($C$2:$C13))</f>
        <v>9</v>
      </c>
      <c r="H14" s="7" t="str">
        <f ca="1">IFERROR(INDEX(I15:I$2001,MATCH(A14,A15:A$2001,0)),INDEX(I$2:I14,MATCH(A14,A$2:A14,0)))</f>
        <v>35B1066</v>
      </c>
      <c r="I14" t="s">
        <v>103</v>
      </c>
      <c r="K14">
        <v>1506.9457239205101</v>
      </c>
      <c r="L14">
        <v>827.16952330107699</v>
      </c>
      <c r="M14">
        <v>513.96334714532395</v>
      </c>
    </row>
    <row r="15" spans="1:13" x14ac:dyDescent="0.2">
      <c r="A15" t="str">
        <f ca="1">CONCATENATE(
ROUND(
OFFSET($A$1,MATCH(I15,OFFSET($A$1,1,MATCH("!NAME!",$1:$1,0)-1,3000,1),0),MATCH("!X!",$1:$1,0)-1,1,1),0),
"-",ABS(ROUND(
OFFSET($A$1,MATCH(I15,OFFSET($A$1,1,MATCH("!NAME!",$1:$1,0)-1,3000,1),0),MATCH("!Y!",$1:$1,0)-1,1,1),0)),
"-",ROUND(
OFFSET($A$1,MATCH(I15,OFFSET($A$1,1,MATCH("!NAME!",$1:$1,0)-1,3000,1),0),MATCH("!Z!",$1:$1,0)-1,1,1),0))</f>
        <v>1518-792-516</v>
      </c>
      <c r="B15" s="9">
        <f>ROW()</f>
        <v>15</v>
      </c>
      <c r="C15" s="10">
        <f t="shared" si="9"/>
        <v>1518</v>
      </c>
      <c r="D15" s="10">
        <f t="shared" si="10"/>
        <v>792</v>
      </c>
      <c r="E15" s="10">
        <f t="shared" si="11"/>
        <v>516</v>
      </c>
      <c r="F15" s="12" cm="1">
        <f t="array" ref="F15">SUMPRODUCT(($C16:$C$19&gt;=$C15-3)*($C16:$C$19&lt;=$C15+3)*($D16:$D$19&gt;=$D15-3)*($D16:$D$19&lt;=$D15+3)*($E16:$E$19&gt;=$E15-3)*($E16:$E$19&lt;=$E15+3)*ROW($C16:$C$19))</f>
        <v>0</v>
      </c>
      <c r="G15" s="12" cm="1">
        <f t="array" ref="G15">SUMPRODUCT(($C$2:$C14&gt;=$C15-3)*($C$2:$C14&lt;=$C15+3)*($D$2:$D14&gt;=$D15-3)*($D$2:$D14&lt;=$D15+3)*($E$2:$E14&gt;=$E15-3)*($E$2:$E14&lt;=$E15+3)*ROW($C$2:$C14))</f>
        <v>8</v>
      </c>
      <c r="H15" s="7" t="str">
        <f ca="1">IFERROR(INDEX(I16:I$2001,MATCH(A15,A16:A$2001,0)),INDEX(I$2:I15,MATCH(A15,A$2:A15,0)))</f>
        <v>35B1065</v>
      </c>
      <c r="I15" t="s">
        <v>104</v>
      </c>
      <c r="K15">
        <v>1517.77889450765</v>
      </c>
      <c r="L15">
        <v>792.09551125148903</v>
      </c>
      <c r="M15">
        <v>516.14320466410504</v>
      </c>
    </row>
    <row r="16" spans="1:13" x14ac:dyDescent="0.2">
      <c r="A16" t="str">
        <f ca="1">CONCATENATE(
ROUND(
OFFSET($A$1,MATCH(I16,OFFSET($A$1,1,MATCH("!NAME!",$1:$1,0)-1,3000,1),0),MATCH("!X!",$1:$1,0)-1,1,1),0),
"-",ABS(ROUND(
OFFSET($A$1,MATCH(I16,OFFSET($A$1,1,MATCH("!NAME!",$1:$1,0)-1,3000,1),0),MATCH("!Y!",$1:$1,0)-1,1,1),0)),
"-",ROUND(
OFFSET($A$1,MATCH(I16,OFFSET($A$1,1,MATCH("!NAME!",$1:$1,0)-1,3000,1),0),MATCH("!Z!",$1:$1,0)-1,1,1),0))</f>
        <v>1495-868-516</v>
      </c>
      <c r="B16" s="9">
        <f>ROW()</f>
        <v>16</v>
      </c>
      <c r="C16" s="10">
        <f t="shared" si="9"/>
        <v>1495</v>
      </c>
      <c r="D16" s="10">
        <f t="shared" si="10"/>
        <v>868</v>
      </c>
      <c r="E16" s="10">
        <f t="shared" si="11"/>
        <v>516</v>
      </c>
      <c r="F16" s="12" cm="1">
        <f t="array" ref="F16">SUMPRODUCT(($C17:$C$19&gt;=$C16-3)*($C17:$C$19&lt;=$C16+3)*($D17:$D$19&gt;=$D16-3)*($D17:$D$19&lt;=$D16+3)*($E17:$E$19&gt;=$E16-3)*($E17:$E$19&lt;=$E16+3)*ROW($C17:$C$19))</f>
        <v>0</v>
      </c>
      <c r="G16" s="12" cm="1">
        <f t="array" ref="G16">SUMPRODUCT(($C$2:$C15&gt;=$C16-3)*($C$2:$C15&lt;=$C16+3)*($D$2:$D15&gt;=$D16-3)*($D$2:$D15&lt;=$D16+3)*($E$2:$E15&gt;=$E16-3)*($E$2:$E15&lt;=$E16+3)*ROW($C$2:$C15))</f>
        <v>10</v>
      </c>
      <c r="H16" s="7" t="str">
        <f ca="1">IFERROR(INDEX(I17:I$2001,MATCH(A16,A17:A$2001,0)),INDEX(I$2:I16,MATCH(A16,A$2:A16,0)))</f>
        <v>35B1069</v>
      </c>
      <c r="I16" t="s">
        <v>105</v>
      </c>
      <c r="K16">
        <v>1494.86239800619</v>
      </c>
      <c r="L16">
        <v>868.32837990062899</v>
      </c>
      <c r="M16">
        <v>515.92065490372102</v>
      </c>
    </row>
    <row r="17" spans="1:13" x14ac:dyDescent="0.2">
      <c r="A17" s="5" t="str">
        <f ca="1">CONCATENATE(
ROUND(
OFFSET($A$1,MATCH(I17,OFFSET($A$1,1,MATCH("!NAME!",$1:$1,0)-1,3000,1),0),MATCH("!X!",$1:$1,0)-1,1,1),0),
"-",ABS(ROUND(
OFFSET($A$1,MATCH(I17,OFFSET($A$1,1,MATCH("!NAME!",$1:$1,0)-1,3000,1),0),MATCH("!Y!",$1:$1,0)-1,1,1),0)),
"-",ROUND(
OFFSET($A$1,MATCH(I17,OFFSET($A$1,1,MATCH("!NAME!",$1:$1,0)-1,3000,1),0),MATCH("!Z!",$1:$1,0)-1,1,1),0))</f>
        <v>1502-802-592</v>
      </c>
      <c r="B17" s="9">
        <f>ROW()</f>
        <v>17</v>
      </c>
      <c r="C17" s="10">
        <f t="shared" si="9"/>
        <v>1502</v>
      </c>
      <c r="D17" s="10">
        <f t="shared" si="10"/>
        <v>802</v>
      </c>
      <c r="E17" s="10">
        <f t="shared" si="11"/>
        <v>592</v>
      </c>
      <c r="F17" s="12" cm="1">
        <f t="array" ref="F17">SUMPRODUCT(($C18:$C$19&gt;=$C17-3)*($C18:$C$19&lt;=$C17+3)*($D18:$D$19&gt;=$D17-3)*($D18:$D$19&lt;=$D17+3)*($E18:$E$19&gt;=$E17-3)*($E18:$E$19&lt;=$E17+3)*ROW($C18:$C$19))</f>
        <v>0</v>
      </c>
      <c r="G17" s="12" cm="1">
        <f t="array" ref="G17">SUMPRODUCT(($C$2:$C16&gt;=$C17-3)*($C$2:$C16&lt;=$C17+3)*($D$2:$D16&gt;=$D17-3)*($D$2:$D16&lt;=$D17+3)*($E$2:$E16&gt;=$E17-3)*($E$2:$E16&lt;=$E17+3)*ROW($C$2:$C16))</f>
        <v>12</v>
      </c>
      <c r="H17" s="7" t="str">
        <f ca="1">IFERROR(INDEX(I18:I$2001,MATCH(A17,A18:A$2001,0)),INDEX(I$2:I17,MATCH(A17,A$2:A17,0)))</f>
        <v>35B305</v>
      </c>
      <c r="I17" s="5" t="s">
        <v>106</v>
      </c>
      <c r="J17" s="5"/>
      <c r="K17" s="5">
        <v>1501.7887247692199</v>
      </c>
      <c r="L17" s="5">
        <v>801.951775950193</v>
      </c>
      <c r="M17" s="5">
        <v>592.08208563458402</v>
      </c>
    </row>
    <row r="18" spans="1:13" x14ac:dyDescent="0.2">
      <c r="A18" s="6" t="str">
        <f ca="1">CONCATENATE(
ROUND(
OFFSET($A$1,MATCH(I18,OFFSET($A$1,1,MATCH("!NAME!",$1:$1,0)-1,3000,1),0),MATCH("!X!",$1:$1,0)-1,1,1),0),
"-",ABS(ROUND(
OFFSET($A$1,MATCH(I18,OFFSET($A$1,1,MATCH("!NAME!",$1:$1,0)-1,3000,1),0),MATCH("!Y!",$1:$1,0)-1,1,1),0)),
"-",ROUND(
OFFSET($A$1,MATCH(I18,OFFSET($A$1,1,MATCH("!NAME!",$1:$1,0)-1,3000,1),0),MATCH("!Z!",$1:$1,0)-1,1,1),0))</f>
        <v>1482-862-616</v>
      </c>
      <c r="B18" s="9">
        <f>ROW()</f>
        <v>18</v>
      </c>
      <c r="C18" s="10">
        <f t="shared" si="9"/>
        <v>1482</v>
      </c>
      <c r="D18" s="10">
        <f t="shared" si="10"/>
        <v>862</v>
      </c>
      <c r="E18" s="10">
        <f t="shared" si="11"/>
        <v>616</v>
      </c>
      <c r="F18" s="12" cm="1">
        <f t="array" ref="F18">SUMPRODUCT(($C19:$C$19&gt;=$C18-3)*($C19:$C$19&lt;=$C18+3)*($D19:$D$19&gt;=$D18-3)*($D19:$D$19&lt;=$D18+3)*($E19:$E$19&gt;=$E18-3)*($E19:$E$19&lt;=$E18+3)*ROW($C19:$C$19))</f>
        <v>0</v>
      </c>
      <c r="G18" s="12" cm="1">
        <f t="array" ref="G18">SUMPRODUCT(($C$2:$C17&gt;=$C18-3)*($C$2:$C17&lt;=$C18+3)*($D$2:$D17&gt;=$D18-3)*($D$2:$D17&lt;=$D18+3)*($E$2:$E17&gt;=$E18-3)*($E$2:$E17&lt;=$E18+3)*ROW($C$2:$C17))</f>
        <v>13</v>
      </c>
      <c r="H18" s="7" t="str">
        <f ca="1">IFERROR(INDEX(I19:I$2001,MATCH(A18,A19:A$2001,0)),INDEX(I$2:I18,MATCH(A18,A$2:A18,0)))</f>
        <v>35B280</v>
      </c>
      <c r="I18" s="6" t="s">
        <v>107</v>
      </c>
      <c r="J18" s="6"/>
      <c r="K18" s="6">
        <v>1481.6544500073901</v>
      </c>
      <c r="L18" s="6">
        <v>862.12137027245399</v>
      </c>
      <c r="M18" s="6">
        <v>615.77646239291801</v>
      </c>
    </row>
    <row r="19" spans="1:13" x14ac:dyDescent="0.2">
      <c r="A19" t="str">
        <f ca="1">CONCATENATE(
ROUND(
OFFSET($A$1,MATCH(I19,OFFSET($A$1,1,MATCH("!NAME!",$1:$1,0)-1,3000,1),0),MATCH("!X!",$1:$1,0)-1,1,1),0),
"-",ABS(ROUND(
OFFSET($A$1,MATCH(I19,OFFSET($A$1,1,MATCH("!NAME!",$1:$1,0)-1,3000,1),0),MATCH("!Y!",$1:$1,0)-1,1,1),0)),
"-",ROUND(
OFFSET($A$1,MATCH(I19,OFFSET($A$1,1,MATCH("!NAME!",$1:$1,0)-1,3000,1),0),MATCH("!Z!",$1:$1,0)-1,1,1),0))</f>
        <v>1479-882-603</v>
      </c>
      <c r="B19" s="9">
        <f>ROW()</f>
        <v>19</v>
      </c>
      <c r="C19" s="10">
        <f t="shared" si="9"/>
        <v>1479</v>
      </c>
      <c r="D19" s="10">
        <f t="shared" si="10"/>
        <v>882</v>
      </c>
      <c r="E19" s="10">
        <f t="shared" si="11"/>
        <v>603</v>
      </c>
      <c r="F19" s="12" cm="1">
        <f t="array" ref="F19">SUMPRODUCT(($C$19:$C20&gt;=$C19-3)*($C$19:$C20&lt;=$C19+3)*($D$19:$D20&gt;=$D19-3)*($D$19:$D20&lt;=$D19+3)*($E$19:$E20&gt;=$E19-3)*($E$19:$E20&lt;=$E19+3)*ROW($C$19:$C20))</f>
        <v>19</v>
      </c>
      <c r="G19" s="12" cm="1">
        <f t="array" ref="G19">SUMPRODUCT(($C$2:$C18&gt;=$C19-3)*($C$2:$C18&lt;=$C19+3)*($D$2:$D18&gt;=$D19-3)*($D$2:$D18&lt;=$D19+3)*($E$2:$E18&gt;=$E19-3)*($E$2:$E18&lt;=$E19+3)*ROW($C$2:$C18))</f>
        <v>11</v>
      </c>
      <c r="H19" s="7" t="str">
        <f ca="1">IFERROR(INDEX(I20:I$2001,MATCH(A19,A20:A$2001,0)),INDEX(I$2:I19,MATCH(A19,A$2:A19,0)))</f>
        <v>35B276</v>
      </c>
      <c r="I19" t="s">
        <v>108</v>
      </c>
      <c r="K19">
        <v>1478.69727266835</v>
      </c>
      <c r="L19">
        <v>881.76414944550902</v>
      </c>
      <c r="M19">
        <v>602.62534159574705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"/>
  <sheetViews>
    <sheetView workbookViewId="0">
      <selection activeCell="C24" sqref="C24"/>
    </sheetView>
  </sheetViews>
  <sheetFormatPr defaultColWidth="9.14453125" defaultRowHeight="15" x14ac:dyDescent="0.2"/>
  <cols>
    <col min="1" max="17" width="9.81640625" style="2" customWidth="1"/>
    <col min="18" max="16384" width="9.14453125" style="2"/>
  </cols>
  <sheetData>
    <row r="1" spans="1:17" x14ac:dyDescent="0.2">
      <c r="A1" s="2" t="s">
        <v>0</v>
      </c>
      <c r="B1" s="2" t="s">
        <v>1</v>
      </c>
      <c r="C1" s="2" t="s">
        <v>2</v>
      </c>
      <c r="D1" s="1" t="s">
        <v>3</v>
      </c>
      <c r="E1" s="2" t="s">
        <v>84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">
      <c r="A2" s="2" t="s">
        <v>16</v>
      </c>
      <c r="B2" s="2" t="s">
        <v>17</v>
      </c>
      <c r="C2" s="2" t="s">
        <v>18</v>
      </c>
      <c r="D2" s="1">
        <v>1</v>
      </c>
      <c r="E2" s="2" t="s">
        <v>71</v>
      </c>
      <c r="F2" s="1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</row>
    <row r="3" spans="1:17" x14ac:dyDescent="0.2">
      <c r="A3" s="2" t="s">
        <v>31</v>
      </c>
      <c r="B3" s="2" t="s">
        <v>32</v>
      </c>
      <c r="C3" s="2" t="s">
        <v>33</v>
      </c>
      <c r="D3" s="1">
        <v>2</v>
      </c>
      <c r="E3" s="2" t="s">
        <v>82</v>
      </c>
      <c r="F3" s="1" t="s">
        <v>35</v>
      </c>
      <c r="G3" s="2" t="s">
        <v>36</v>
      </c>
      <c r="H3" s="2" t="s">
        <v>37</v>
      </c>
      <c r="I3" s="2" t="s">
        <v>38</v>
      </c>
      <c r="J3" s="2" t="s">
        <v>39</v>
      </c>
      <c r="K3" s="2" t="s">
        <v>40</v>
      </c>
      <c r="L3" s="2" t="s">
        <v>41</v>
      </c>
      <c r="M3" s="2" t="s">
        <v>34</v>
      </c>
      <c r="N3" s="2" t="s">
        <v>44</v>
      </c>
      <c r="O3" s="2" t="s">
        <v>42</v>
      </c>
      <c r="P3" s="2" t="s">
        <v>36</v>
      </c>
      <c r="Q3" s="2" t="s">
        <v>43</v>
      </c>
    </row>
    <row r="4" spans="1:17" x14ac:dyDescent="0.2">
      <c r="A4" s="2" t="s">
        <v>53</v>
      </c>
      <c r="B4" s="2" t="s">
        <v>55</v>
      </c>
      <c r="C4" s="2" t="s">
        <v>54</v>
      </c>
      <c r="D4" s="1">
        <v>3</v>
      </c>
      <c r="E4" s="2" t="s">
        <v>25</v>
      </c>
      <c r="F4" s="1" t="s">
        <v>53</v>
      </c>
      <c r="G4" s="2" t="s">
        <v>22</v>
      </c>
      <c r="H4" s="2" t="s">
        <v>52</v>
      </c>
      <c r="I4" s="2" t="s">
        <v>51</v>
      </c>
      <c r="J4" s="2" t="s">
        <v>32</v>
      </c>
      <c r="K4" s="2" t="s">
        <v>50</v>
      </c>
      <c r="L4" s="2" t="s">
        <v>49</v>
      </c>
      <c r="M4" s="2" t="s">
        <v>38</v>
      </c>
      <c r="N4" s="2" t="s">
        <v>48</v>
      </c>
      <c r="O4" s="2" t="s">
        <v>47</v>
      </c>
      <c r="P4" s="2" t="s">
        <v>46</v>
      </c>
      <c r="Q4" s="2" t="s">
        <v>45</v>
      </c>
    </row>
    <row r="5" spans="1:17" x14ac:dyDescent="0.2">
      <c r="A5" s="2" t="s">
        <v>57</v>
      </c>
      <c r="B5" s="2" t="s">
        <v>56</v>
      </c>
      <c r="C5" s="2" t="s">
        <v>58</v>
      </c>
      <c r="D5" s="1">
        <v>4</v>
      </c>
      <c r="E5" s="2" t="s">
        <v>85</v>
      </c>
      <c r="F5" s="1" t="s">
        <v>59</v>
      </c>
      <c r="G5" s="2" t="s">
        <v>60</v>
      </c>
      <c r="H5" s="2" t="s">
        <v>61</v>
      </c>
      <c r="I5" s="2" t="s">
        <v>62</v>
      </c>
      <c r="J5" s="2" t="s">
        <v>35</v>
      </c>
      <c r="K5" s="2" t="s">
        <v>33</v>
      </c>
      <c r="L5" s="2" t="s">
        <v>63</v>
      </c>
      <c r="M5" s="2" t="s">
        <v>25</v>
      </c>
      <c r="N5" s="2" t="s">
        <v>64</v>
      </c>
      <c r="O5" s="2" t="s">
        <v>65</v>
      </c>
      <c r="P5" s="2" t="s">
        <v>66</v>
      </c>
      <c r="Q5" s="2" t="s">
        <v>25</v>
      </c>
    </row>
    <row r="6" spans="1:17" x14ac:dyDescent="0.2">
      <c r="A6" s="2" t="s">
        <v>19</v>
      </c>
      <c r="B6" s="2" t="s">
        <v>76</v>
      </c>
      <c r="C6" s="2" t="s">
        <v>74</v>
      </c>
      <c r="D6" s="1">
        <v>5</v>
      </c>
      <c r="E6" s="2" t="s">
        <v>86</v>
      </c>
      <c r="F6" s="1" t="s">
        <v>75</v>
      </c>
      <c r="G6" s="2" t="s">
        <v>30</v>
      </c>
      <c r="H6" s="2" t="s">
        <v>74</v>
      </c>
      <c r="J6" s="2" t="s">
        <v>73</v>
      </c>
      <c r="K6" s="2" t="s">
        <v>72</v>
      </c>
      <c r="L6" s="2" t="s">
        <v>71</v>
      </c>
      <c r="M6" s="2" t="s">
        <v>70</v>
      </c>
      <c r="N6" s="2" t="s">
        <v>69</v>
      </c>
      <c r="O6" s="2" t="s">
        <v>68</v>
      </c>
      <c r="P6" s="2" t="s">
        <v>67</v>
      </c>
      <c r="Q6" s="2" t="s">
        <v>45</v>
      </c>
    </row>
    <row r="7" spans="1:17" x14ac:dyDescent="0.2">
      <c r="A7" s="2" t="s">
        <v>77</v>
      </c>
      <c r="B7" s="2" t="s">
        <v>78</v>
      </c>
      <c r="C7" s="2" t="s">
        <v>19</v>
      </c>
      <c r="D7" s="1">
        <v>6</v>
      </c>
      <c r="E7" s="2" t="s">
        <v>87</v>
      </c>
      <c r="F7" s="1" t="s">
        <v>79</v>
      </c>
      <c r="G7" s="2" t="s">
        <v>80</v>
      </c>
      <c r="H7" s="2" t="s">
        <v>74</v>
      </c>
      <c r="I7" s="2" t="s">
        <v>74</v>
      </c>
      <c r="J7" s="2" t="s">
        <v>81</v>
      </c>
      <c r="K7" s="2" t="s">
        <v>82</v>
      </c>
      <c r="L7" s="2" t="s">
        <v>83</v>
      </c>
      <c r="M7" s="2" t="s">
        <v>19</v>
      </c>
      <c r="N7" s="2" t="s">
        <v>35</v>
      </c>
      <c r="O7" s="2" t="s">
        <v>55</v>
      </c>
      <c r="P7" s="2" t="s">
        <v>62</v>
      </c>
      <c r="Q7" s="2" t="s">
        <v>62</v>
      </c>
    </row>
    <row r="11" spans="1:17" ht="15.75" thickBot="1" x14ac:dyDescent="0.25">
      <c r="A11" s="2" t="s">
        <v>88</v>
      </c>
    </row>
    <row r="12" spans="1:17" ht="15.75" thickBot="1" x14ac:dyDescent="0.25">
      <c r="A12" s="2">
        <v>3</v>
      </c>
      <c r="D12" s="4" t="str">
        <f ca="1">OFFSET($A$1,MATCH(A12,OFFSET($A$1,1,MATCH("SPOT #",$1:$1,0)-1,6,1),0),MATCH("X_POS",$1:$1,0)-1,1,1)</f>
        <v>u</v>
      </c>
      <c r="E12" s="3" t="s">
        <v>89</v>
      </c>
    </row>
    <row r="13" spans="1:17" ht="15.75" thickBot="1" x14ac:dyDescent="0.25">
      <c r="A13" s="2">
        <v>2</v>
      </c>
      <c r="D13" s="4" t="str">
        <f t="shared" ref="D13:D17" ca="1" si="0">OFFSET($A$1,MATCH(A13,OFFSET($A$1,1,MATCH("SPOT #",$1:$1,0)-1,6,1),0),MATCH("X_POS",$1:$1,0)-1,1,1)</f>
        <v>yj</v>
      </c>
      <c r="E13" s="3" t="s">
        <v>90</v>
      </c>
    </row>
    <row r="14" spans="1:17" ht="15.75" thickBot="1" x14ac:dyDescent="0.25">
      <c r="A14" s="2">
        <v>5</v>
      </c>
      <c r="D14" s="4" t="str">
        <f t="shared" ca="1" si="0"/>
        <v>oluo</v>
      </c>
      <c r="E14" s="3" t="s">
        <v>91</v>
      </c>
    </row>
    <row r="15" spans="1:17" ht="15.75" thickBot="1" x14ac:dyDescent="0.25">
      <c r="A15" s="2">
        <v>1</v>
      </c>
      <c r="D15" s="4" t="str">
        <f t="shared" ca="1" si="0"/>
        <v>d</v>
      </c>
      <c r="E15" s="3" t="s">
        <v>92</v>
      </c>
    </row>
    <row r="16" spans="1:17" ht="15.75" thickBot="1" x14ac:dyDescent="0.25">
      <c r="A16" s="2">
        <v>4</v>
      </c>
      <c r="D16" s="4" t="str">
        <f t="shared" ca="1" si="0"/>
        <v>yt</v>
      </c>
      <c r="E16" s="3" t="s">
        <v>93</v>
      </c>
    </row>
    <row r="17" spans="1:5" ht="15.75" thickBot="1" x14ac:dyDescent="0.25">
      <c r="A17" s="2">
        <v>6</v>
      </c>
      <c r="D17" s="4" t="str">
        <f t="shared" ca="1" si="0"/>
        <v>dh</v>
      </c>
      <c r="E17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Question (2)</vt:lpstr>
      <vt:lpstr>New Question</vt:lpstr>
      <vt:lpstr>Finished-1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Schonmeier</dc:creator>
  <cp:lastModifiedBy>Ken Schonmeier</cp:lastModifiedBy>
  <dcterms:created xsi:type="dcterms:W3CDTF">2023-09-11T15:37:13Z</dcterms:created>
  <dcterms:modified xsi:type="dcterms:W3CDTF">2023-10-11T13:45:58Z</dcterms:modified>
</cp:coreProperties>
</file>